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0/INVIATI al Grafico/"/>
    </mc:Choice>
  </mc:AlternateContent>
  <xr:revisionPtr revIDLastSave="196" documentId="8_{E06D0C77-43F2-47B6-BED1-1DC575FD0925}" xr6:coauthVersionLast="47" xr6:coauthVersionMax="47" xr10:uidLastSave="{3C0B2EE8-CC15-473F-B6DD-4EA6F4D24ADE}"/>
  <bookViews>
    <workbookView xWindow="-110" yWindow="-110" windowWidth="19420" windowHeight="10560" tabRatio="965" xr2:uid="{00000000-000D-0000-FFFF-FFFF00000000}"/>
  </bookViews>
  <sheets>
    <sheet name="t1" sheetId="1" r:id="rId1"/>
    <sheet name="t2" sheetId="2" r:id="rId2"/>
    <sheet name="t3" sheetId="3" r:id="rId3"/>
    <sheet name="t4" sheetId="4" r:id="rId4"/>
    <sheet name="f1" sheetId="7" r:id="rId5"/>
    <sheet name="t5" sheetId="5" r:id="rId6"/>
    <sheet name="f2" sheetId="8" r:id="rId7"/>
    <sheet name="t6" sheetId="6" r:id="rId8"/>
    <sheet name="f3" sheetId="26" r:id="rId9"/>
    <sheet name="f4" sheetId="27" r:id="rId10"/>
    <sheet name="f5" sheetId="28" r:id="rId11"/>
    <sheet name="f6" sheetId="29" r:id="rId12"/>
    <sheet name="f7" sheetId="10" r:id="rId13"/>
    <sheet name="t7" sheetId="9" r:id="rId14"/>
    <sheet name="t8" sheetId="11" r:id="rId15"/>
    <sheet name="t9" sheetId="12" r:id="rId16"/>
    <sheet name="t10" sheetId="13" r:id="rId17"/>
    <sheet name="f8" sheetId="14" r:id="rId18"/>
    <sheet name="f9" sheetId="21" r:id="rId19"/>
    <sheet name="t11" sheetId="22" r:id="rId20"/>
    <sheet name="t12" sheetId="23" r:id="rId21"/>
    <sheet name="f10" sheetId="24" r:id="rId22"/>
    <sheet name="f11" sheetId="25" r:id="rId23"/>
    <sheet name="t13" sheetId="15" r:id="rId24"/>
    <sheet name="t14" sheetId="16" r:id="rId25"/>
    <sheet name="t15" sheetId="17" r:id="rId26"/>
    <sheet name="t16" sheetId="20" r:id="rId2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9" l="1"/>
  <c r="A1" i="28"/>
  <c r="A1" i="27"/>
  <c r="J10" i="26"/>
  <c r="A1" i="26"/>
  <c r="O33" i="22"/>
  <c r="L33" i="22"/>
  <c r="I33" i="22"/>
  <c r="F33" i="22"/>
  <c r="C32" i="22"/>
  <c r="C33" i="22" s="1"/>
  <c r="C31" i="22"/>
  <c r="O28" i="22"/>
  <c r="L28" i="22"/>
  <c r="I28" i="22"/>
  <c r="F28" i="22"/>
  <c r="C27" i="22"/>
  <c r="C28" i="22" s="1"/>
  <c r="C26" i="22"/>
  <c r="O23" i="22"/>
  <c r="L23" i="22"/>
  <c r="I23" i="22"/>
  <c r="F23" i="22"/>
  <c r="C23" i="22"/>
  <c r="O18" i="22"/>
  <c r="L18" i="22"/>
  <c r="I18" i="22"/>
  <c r="F18" i="22"/>
  <c r="C18" i="22"/>
  <c r="O13" i="22"/>
  <c r="L13" i="22"/>
  <c r="I13" i="22"/>
  <c r="F13" i="22"/>
  <c r="C13" i="22"/>
  <c r="O8" i="22"/>
  <c r="L8" i="22"/>
  <c r="I8" i="22"/>
  <c r="F8" i="22"/>
  <c r="C8" i="22"/>
  <c r="F28" i="17"/>
  <c r="F27" i="17"/>
  <c r="F26" i="17"/>
  <c r="F25" i="17"/>
  <c r="F24" i="17"/>
  <c r="F23" i="17"/>
  <c r="F22" i="17"/>
  <c r="F21" i="17"/>
  <c r="F20" i="17"/>
  <c r="F19" i="17"/>
  <c r="F18" i="17"/>
  <c r="F17" i="17"/>
  <c r="F16" i="17"/>
  <c r="F15" i="17"/>
  <c r="F14" i="17"/>
  <c r="F13" i="17"/>
  <c r="F12" i="17"/>
  <c r="F11" i="17"/>
  <c r="F10" i="17"/>
  <c r="F9" i="17"/>
  <c r="F8" i="17"/>
  <c r="F7" i="17"/>
  <c r="F6" i="17"/>
  <c r="F5" i="17"/>
  <c r="F4" i="17"/>
  <c r="F28" i="16"/>
  <c r="F27" i="16"/>
  <c r="F26" i="16"/>
  <c r="F25" i="16"/>
  <c r="F24" i="16"/>
  <c r="F23" i="16"/>
  <c r="F22" i="16"/>
  <c r="F21" i="16"/>
  <c r="F20" i="16"/>
  <c r="F19" i="16"/>
  <c r="F18" i="16"/>
  <c r="F17" i="16"/>
  <c r="F16" i="16"/>
  <c r="F15" i="16"/>
  <c r="F14" i="16"/>
  <c r="F13" i="16"/>
  <c r="F12" i="16"/>
  <c r="F11" i="16"/>
  <c r="F10" i="16"/>
  <c r="F9" i="16"/>
  <c r="F8" i="16"/>
  <c r="F7" i="16"/>
  <c r="F6" i="16"/>
  <c r="F5" i="16"/>
  <c r="F4" i="16"/>
  <c r="B24" i="15"/>
  <c r="C23" i="15" s="1"/>
  <c r="C8" i="15" l="1"/>
  <c r="C16" i="15"/>
  <c r="C9" i="15"/>
  <c r="C17" i="15"/>
  <c r="C10" i="15"/>
  <c r="C11" i="15"/>
  <c r="C12" i="15"/>
  <c r="C21" i="15"/>
  <c r="C6" i="15"/>
  <c r="C14" i="15"/>
  <c r="C22" i="15"/>
  <c r="C18" i="15"/>
  <c r="C19" i="15"/>
  <c r="C4" i="15"/>
  <c r="C20" i="15"/>
  <c r="C5" i="15"/>
  <c r="C13" i="15"/>
  <c r="C7" i="15"/>
  <c r="C15" i="15"/>
  <c r="O26" i="11"/>
  <c r="N26" i="11"/>
  <c r="M26" i="11"/>
  <c r="L26" i="11"/>
  <c r="O11" i="11"/>
  <c r="N11" i="11"/>
  <c r="M11" i="11"/>
  <c r="L11" i="11"/>
  <c r="O7" i="11"/>
  <c r="N7" i="11"/>
  <c r="M7" i="11"/>
  <c r="L7" i="11"/>
  <c r="O15" i="11"/>
  <c r="N15" i="11"/>
  <c r="M15" i="11"/>
  <c r="L15" i="11"/>
  <c r="O10" i="11"/>
  <c r="N10" i="11"/>
  <c r="M10" i="11"/>
  <c r="L10" i="11"/>
  <c r="O14" i="11"/>
  <c r="N14" i="11"/>
  <c r="M14" i="11"/>
  <c r="L14" i="11"/>
  <c r="O24" i="11"/>
  <c r="N24" i="11"/>
  <c r="M24" i="11"/>
  <c r="L24" i="11"/>
  <c r="O25" i="11"/>
  <c r="N25" i="11"/>
  <c r="M25" i="11"/>
  <c r="L25" i="11"/>
  <c r="O22" i="11"/>
  <c r="N22" i="11"/>
  <c r="M22" i="11"/>
  <c r="L22" i="11"/>
  <c r="O6" i="11"/>
  <c r="N6" i="11"/>
  <c r="M6" i="11"/>
  <c r="L6" i="11"/>
  <c r="O20" i="11"/>
  <c r="N20" i="11"/>
  <c r="L20" i="11"/>
  <c r="O16" i="11"/>
  <c r="N16" i="11"/>
  <c r="M16" i="11"/>
  <c r="L16" i="11"/>
  <c r="O8" i="11"/>
  <c r="N8" i="11"/>
  <c r="M8" i="11"/>
  <c r="L8" i="11"/>
  <c r="O9" i="11"/>
  <c r="N9" i="11"/>
  <c r="M9" i="11"/>
  <c r="L9" i="11"/>
  <c r="O17" i="11"/>
  <c r="N17" i="11"/>
  <c r="M17" i="11"/>
  <c r="L17" i="11"/>
  <c r="O12" i="11"/>
  <c r="N12" i="11"/>
  <c r="M12" i="11"/>
  <c r="L12" i="11"/>
  <c r="O13" i="11"/>
  <c r="N13" i="11"/>
  <c r="M13" i="11"/>
  <c r="L13" i="11"/>
  <c r="O19" i="11"/>
  <c r="N19" i="11"/>
  <c r="M19" i="11"/>
  <c r="L19" i="11"/>
  <c r="O23" i="11"/>
  <c r="N23" i="11"/>
  <c r="M23" i="11"/>
  <c r="L23" i="11"/>
  <c r="O21" i="11"/>
  <c r="N21" i="11"/>
  <c r="M21" i="11"/>
  <c r="L21" i="11"/>
  <c r="O18" i="11"/>
  <c r="N18" i="11"/>
  <c r="M18" i="11"/>
  <c r="L18" i="11"/>
  <c r="C24" i="15" l="1"/>
  <c r="D13" i="4"/>
  <c r="D12" i="4"/>
  <c r="D11" i="4"/>
  <c r="D10" i="4"/>
  <c r="D9" i="4"/>
  <c r="D8" i="4"/>
  <c r="D7" i="4"/>
  <c r="D6" i="4"/>
  <c r="D5" i="4"/>
  <c r="D4" i="4"/>
  <c r="D25" i="3"/>
  <c r="C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D11" i="1"/>
  <c r="C11" i="1"/>
  <c r="B11" i="1"/>
  <c r="E25" i="3" l="1"/>
</calcChain>
</file>

<file path=xl/sharedStrings.xml><?xml version="1.0" encoding="utf-8"?>
<sst xmlns="http://schemas.openxmlformats.org/spreadsheetml/2006/main" count="746" uniqueCount="360">
  <si>
    <t>Ditte individuali</t>
  </si>
  <si>
    <t>Società di capitali e di persone</t>
  </si>
  <si>
    <t xml:space="preserve">Altre forme </t>
  </si>
  <si>
    <t>Totale</t>
  </si>
  <si>
    <t>Iscrizioni</t>
  </si>
  <si>
    <t>Cessazioni</t>
  </si>
  <si>
    <t>Variazioni1</t>
  </si>
  <si>
    <t>Totale Registrate</t>
  </si>
  <si>
    <t>composizione (%)</t>
  </si>
  <si>
    <t>var. % 2020/10</t>
  </si>
  <si>
    <t>var. % 2020/19</t>
  </si>
  <si>
    <t>Fonte: INFOCAMERE, dati annuali.</t>
  </si>
  <si>
    <t>Agricoltura</t>
  </si>
  <si>
    <t>Tutti i settori</t>
  </si>
  <si>
    <t>n.</t>
  </si>
  <si>
    <t xml:space="preserve"> 
%</t>
  </si>
  <si>
    <t>%</t>
  </si>
  <si>
    <t>Femminile</t>
  </si>
  <si>
    <t>Maschile</t>
  </si>
  <si>
    <t>con età inferiore a 30 anni</t>
  </si>
  <si>
    <t>con età compresa tra i 30-50 anni</t>
  </si>
  <si>
    <t>con età superiore a 50 anni</t>
  </si>
  <si>
    <t>Stranieri</t>
  </si>
  <si>
    <t>Totale Agricoltura</t>
  </si>
  <si>
    <t>Imprese agricole, con azienda agricola</t>
  </si>
  <si>
    <t>Superficie aziendale media</t>
  </si>
  <si>
    <t>Imprese agricole senza azienda agricola</t>
  </si>
  <si>
    <t>ha</t>
  </si>
  <si>
    <t>Piemonte</t>
  </si>
  <si>
    <t>Lombardia</t>
  </si>
  <si>
    <t>Liguria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</si>
  <si>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</si>
  <si>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</si>
  <si>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</si>
  <si>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</si>
  <si>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</si>
  <si>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</si>
  <si>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</si>
  <si>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</si>
  <si>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</si>
  <si>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</si>
  <si>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</si>
  <si>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</si>
  <si>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</si>
  <si>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</si>
  <si>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</si>
  <si>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Fonte: ISTAT, Registro Asia Agricoltura, 2018.</t>
  </si>
  <si>
    <t>NORD</t>
  </si>
  <si>
    <t>CENTRO</t>
  </si>
  <si>
    <t>SUD</t>
  </si>
  <si>
    <t>Aziende</t>
  </si>
  <si>
    <t>Addetto/
Impresa</t>
  </si>
  <si>
    <t xml:space="preserve">n.  </t>
  </si>
  <si>
    <t>Coltivazioni erbacee</t>
  </si>
  <si>
    <t>Coltivazioni permanentni</t>
  </si>
  <si>
    <t>Riproduzione di piante</t>
  </si>
  <si>
    <t>Allevamenti e caccia</t>
  </si>
  <si>
    <t>Allevamenti e coltivazioni</t>
  </si>
  <si>
    <t>Att. di supporto e successive alla raccolta</t>
  </si>
  <si>
    <t>Silvicoltura</t>
  </si>
  <si>
    <t>Utilizzo di aree forestali</t>
  </si>
  <si>
    <t>Acquacoltura e pesca</t>
  </si>
  <si>
    <t>Tab. 2.4 - Numero di adetti delle imprese agricole italiane -2018</t>
  </si>
  <si>
    <t>Az. con Sup in affitto/Totale %</t>
  </si>
  <si>
    <t xml:space="preserve"> SAU in affitto/SAU %</t>
  </si>
  <si>
    <t>Sau in afftto, media az. (ha)</t>
  </si>
  <si>
    <t>Seminativi</t>
  </si>
  <si>
    <t>Ortofloricoltura</t>
  </si>
  <si>
    <t>Frutteti</t>
  </si>
  <si>
    <t>Erbivori</t>
  </si>
  <si>
    <t>Granivori</t>
  </si>
  <si>
    <t>Policoltura</t>
  </si>
  <si>
    <t>Poliallevamento</t>
  </si>
  <si>
    <t>Miste</t>
  </si>
  <si>
    <t>Settori di attività</t>
  </si>
  <si>
    <t xml:space="preserve">Registrate </t>
  </si>
  <si>
    <t>Attive</t>
  </si>
  <si>
    <t xml:space="preserve">Iscritte </t>
  </si>
  <si>
    <t>Cessate</t>
  </si>
  <si>
    <t>Industrie alimentari</t>
  </si>
  <si>
    <t>Industria delle bevande</t>
  </si>
  <si>
    <t>Totale alimentari e bevande</t>
  </si>
  <si>
    <t>Attività manifatturiere</t>
  </si>
  <si>
    <t>alim. e bevande/manifatturiere (%)</t>
  </si>
  <si>
    <t>Di cui artigiane</t>
  </si>
  <si>
    <t xml:space="preserve"> - industrie alimentari</t>
  </si>
  <si>
    <t xml:space="preserve"> - industrie delle bevande</t>
  </si>
  <si>
    <t>Alim. e bevande/manifatturiere (%)</t>
  </si>
  <si>
    <t>Fonte: elaborazioni su dati InfoCamere-Movimprese</t>
  </si>
  <si>
    <t>Tab.2.5 – Numero, saldi e tassi di variazione delle imprese alimentari e delle bevande - 2020</t>
  </si>
  <si>
    <t>% su totale</t>
  </si>
  <si>
    <t>addetti (%)</t>
  </si>
  <si>
    <t>imprese (%)</t>
  </si>
  <si>
    <t>addetti/imprese</t>
  </si>
  <si>
    <t>Lavorazione e conservazione di carne e produzione di prodotti a base di carne</t>
  </si>
  <si>
    <t>Lavorazione e conservazione di pesce, crostacei e molluschi</t>
  </si>
  <si>
    <t>Lavorazione e conservazione di frutta e ortaggi</t>
  </si>
  <si>
    <t>Produzione di oli e grassi vegetali e animali</t>
  </si>
  <si>
    <t>Industria lattiero-casearia</t>
  </si>
  <si>
    <t>Lavorazione delle granaglie, produzione di amidi e di prodotti amidacei</t>
  </si>
  <si>
    <t>Produzione di prodotti da forno e farinacei</t>
  </si>
  <si>
    <t>Produzione di altri prodotti alimentari</t>
  </si>
  <si>
    <t>Produzione di prodotti per l'alimentazione degli animali</t>
  </si>
  <si>
    <t>Fig. 2.2 - Industria alimentare e delle bevande-Riparto percentuale degli addetti e delle imprese attive e dimensione occupazionale media nel 2019</t>
  </si>
  <si>
    <t>Tab. 2.6 - Imprese attive e addetti per circoscrizione, 2019</t>
  </si>
  <si>
    <t>addetti per impresa</t>
  </si>
  <si>
    <t>Imprese attive (%)</t>
  </si>
  <si>
    <t xml:space="preserve">Bevande </t>
  </si>
  <si>
    <t>Nord ovest</t>
  </si>
  <si>
    <t>Nord est</t>
  </si>
  <si>
    <t>Centro</t>
  </si>
  <si>
    <t>Sud</t>
  </si>
  <si>
    <t>Isole</t>
  </si>
  <si>
    <t>Totale Italia</t>
  </si>
  <si>
    <t xml:space="preserve">Fonte: Istat - Imprese </t>
  </si>
  <si>
    <t>Alimentari</t>
  </si>
  <si>
    <t>Numero cooperative</t>
  </si>
  <si>
    <t>Numero soci</t>
  </si>
  <si>
    <t>Cooperative</t>
  </si>
  <si>
    <t>Soci</t>
  </si>
  <si>
    <t>Fatturato (milioni di euro)</t>
  </si>
  <si>
    <t>Addetti</t>
  </si>
  <si>
    <t>Comparti</t>
  </si>
  <si>
    <t>Peso % sul totale</t>
  </si>
  <si>
    <t>Agricolo e servizi</t>
  </si>
  <si>
    <t>Ortoflorofrutticolo</t>
  </si>
  <si>
    <t>Lattiero-caseario</t>
  </si>
  <si>
    <t>Vitivinicolo</t>
  </si>
  <si>
    <t>Zootecnico</t>
  </si>
  <si>
    <t>Olivicolo</t>
  </si>
  <si>
    <t>Forestazione e multifunzionalità</t>
  </si>
  <si>
    <t>Altro*</t>
  </si>
  <si>
    <t xml:space="preserve">(*) Le variazioni intercorse sono da ascriversi all’indisponibilità di alcuni dati di raffronto rispetto all’anno precedente, per cui le stesse non possono essere considerate nelle analisi.  </t>
  </si>
  <si>
    <t>2020*</t>
  </si>
  <si>
    <t>Var. % 2020/19</t>
  </si>
  <si>
    <t>Regioni</t>
  </si>
  <si>
    <t>Agricoltura, silvicoltura e pesca</t>
  </si>
  <si>
    <t>Industria alimentare e bevande</t>
  </si>
  <si>
    <t>Totale agro-alimentare</t>
  </si>
  <si>
    <t>Totale settori</t>
  </si>
  <si>
    <t>e pesca</t>
  </si>
  <si>
    <t>Friuli Venezia-Giulia</t>
  </si>
  <si>
    <t>Trentino-Alto Adige</t>
  </si>
  <si>
    <t>Valle d’Aosta</t>
  </si>
  <si>
    <t>Italia</t>
  </si>
  <si>
    <t>Tab. 2.8 - IMPRESE AGRICOLE E DELL’INDUSTRIA AGRO-ALIMENTARE COINVOLTE IN RETI (2019-2020, VALORI ASSOLUTI)</t>
  </si>
  <si>
    <t>Ortofrutta</t>
  </si>
  <si>
    <t>Cereali - riso</t>
  </si>
  <si>
    <t>Carni bovine</t>
  </si>
  <si>
    <t>Altro (2)</t>
  </si>
  <si>
    <t>Pataticolo</t>
  </si>
  <si>
    <t>Prodotti biologici</t>
  </si>
  <si>
    <t>Tabacco</t>
  </si>
  <si>
    <t>P.A. Trento</t>
  </si>
  <si>
    <t>P.A. Bolzano</t>
  </si>
  <si>
    <t>Friuli Venezia Giulia</t>
  </si>
  <si>
    <t>Nord</t>
  </si>
  <si>
    <t>var. %  2020/19</t>
  </si>
  <si>
    <t>1. Elenco OP/AOP ortrofrutticole aggiornato al 18/05/2021, altre OP/AOP aggiornate al 31/12/2020.</t>
  </si>
  <si>
    <t>2. Comprende le seguenti voci: carni suine, avicunicolo, carni ovine, pollame, apicoltura, agroenergetico,  floricoltura, foraggi, sementi, zucchero</t>
  </si>
  <si>
    <t>Organizzazione Interprofessionale</t>
  </si>
  <si>
    <t>Riconoscimento</t>
  </si>
  <si>
    <t>Prodotti</t>
  </si>
  <si>
    <t>Circoscrizione economica</t>
  </si>
  <si>
    <t>Consorzio di garanzia dell’olio extra-vergine di oliva di qualità</t>
  </si>
  <si>
    <t>DM 5945 del 30/01/2015</t>
  </si>
  <si>
    <t>Olio di oliva e olive da tavola</t>
  </si>
  <si>
    <t>Nazionale</t>
  </si>
  <si>
    <t>Tabacco Italia</t>
  </si>
  <si>
    <t>DM 9510 del 16/02/2015</t>
  </si>
  <si>
    <t>Tabacco greggio</t>
  </si>
  <si>
    <t>Ortofrutta Italia</t>
  </si>
  <si>
    <t>DM 4690 del 29/11/2016</t>
  </si>
  <si>
    <t>Ortofrutticoli freschi e trasformati</t>
  </si>
  <si>
    <t>Pomodoro da industria Nord Italia</t>
  </si>
  <si>
    <t>DM 34556 del 2 maggio 2017</t>
  </si>
  <si>
    <t>Pomodoro da industria</t>
  </si>
  <si>
    <t>Emilia-Romagna, Lombardia, Veneto, Piemonte e della Provincia autonoma di Bolzano</t>
  </si>
  <si>
    <t>Pomodoro da industria Bacino Centro Sud-Italia</t>
  </si>
  <si>
    <t>DM 10352 del 23/10/2018</t>
  </si>
  <si>
    <t>Abruzzo, Basilicata, Calabria, Campania, Lazio, Marche, Molise, Puglia, Sardegna, Sicilia, Toscana, Umbria</t>
  </si>
  <si>
    <t>Latte Ovino Sardo - OILOS</t>
  </si>
  <si>
    <t>DM 11991 del 07/12/2018</t>
  </si>
  <si>
    <t>Latte ovino</t>
  </si>
  <si>
    <t>ASSOAVI - Associazione Nazionale Allevatori e Produttori Avicunicoli</t>
  </si>
  <si>
    <t>DM 8676 del 07/08/2019</t>
  </si>
  <si>
    <t>Uova provenienti da galline Gallus gallus allevate in aziende avicole ad uso commerciale, e adatte al consumo umano diretto o alla preparazione di prodotti a base di uova</t>
  </si>
  <si>
    <t>OI delle carni prodotte in Italia INTERCARNEITALIA</t>
  </si>
  <si>
    <t>DM 12621 del 12/12/2019</t>
  </si>
  <si>
    <t>Bovini vivi destinati alla macellazione e carne bovina fresca o refrigerata e congelata</t>
  </si>
  <si>
    <t xml:space="preserve">TAB. 2.10 - ELENCO DELLE OI PER PRODOTTO E CIRCOSCRIZIONE ECONOMICA AL 2020  </t>
  </si>
  <si>
    <t>Risorse annuali  per contratti di filiera e di distretto</t>
  </si>
  <si>
    <t>Anno</t>
  </si>
  <si>
    <t>Risorse</t>
  </si>
  <si>
    <t>Valori assoluti</t>
  </si>
  <si>
    <t>Valori %</t>
  </si>
  <si>
    <t>Valle D'Aosta</t>
  </si>
  <si>
    <t>Trentino Alto-Adige</t>
  </si>
  <si>
    <t>Emilia Romagna</t>
  </si>
  <si>
    <t xml:space="preserve">Lazio </t>
  </si>
  <si>
    <t>Società di capitale</t>
  </si>
  <si>
    <t>Società di persone</t>
  </si>
  <si>
    <t>Altre forme</t>
  </si>
  <si>
    <t>Nord Ovest</t>
  </si>
  <si>
    <t>Nord Est</t>
  </si>
  <si>
    <t>Sud e Isole</t>
  </si>
  <si>
    <t>(*) al lordo delle cessate di ufficio</t>
  </si>
  <si>
    <t>grande distribuzione</t>
  </si>
  <si>
    <t>piccole superfici</t>
  </si>
  <si>
    <t>I-trim</t>
  </si>
  <si>
    <t>II-trim</t>
  </si>
  <si>
    <t>Nord-ovest</t>
  </si>
  <si>
    <t>Nord-est</t>
  </si>
  <si>
    <t>var.% 2020/2019</t>
  </si>
  <si>
    <t>Supermercati</t>
  </si>
  <si>
    <t>Numero</t>
  </si>
  <si>
    <t>Superficie (mq)</t>
  </si>
  <si>
    <t>Sup. media (mq)</t>
  </si>
  <si>
    <t>Sup. /1000 ab.</t>
  </si>
  <si>
    <t>Ipermercati</t>
  </si>
  <si>
    <t>Superette</t>
  </si>
  <si>
    <t>Discount</t>
  </si>
  <si>
    <t>Totale Super+Iper</t>
  </si>
  <si>
    <t>Totale generale</t>
  </si>
  <si>
    <t>Fonte: RAPPORTO Emilia Romagna, elaborazioni su dati Nielsen</t>
  </si>
  <si>
    <t>Tab. 2.11 - Numero e superficie dei punti vendita della GDO</t>
  </si>
  <si>
    <t>Quota di mercato in termini di superficie 2020</t>
  </si>
  <si>
    <t>Punti vendita 2020</t>
  </si>
  <si>
    <t>Superficie 2020</t>
  </si>
  <si>
    <t>(%)</t>
  </si>
  <si>
    <t>(n.)</t>
  </si>
  <si>
    <t>(mq)</t>
  </si>
  <si>
    <t>Gruppo Conad</t>
  </si>
  <si>
    <t>Conad</t>
  </si>
  <si>
    <t>Crai</t>
  </si>
  <si>
    <t>Finiper</t>
  </si>
  <si>
    <t>Coralis</t>
  </si>
  <si>
    <t>Esd Italia</t>
  </si>
  <si>
    <t>Selex</t>
  </si>
  <si>
    <t>Aspiag</t>
  </si>
  <si>
    <t>Agora</t>
  </si>
  <si>
    <t>Centrale Aicube</t>
  </si>
  <si>
    <t>Carrefour</t>
  </si>
  <si>
    <t>Pam</t>
  </si>
  <si>
    <t>Vegè-Bennet</t>
  </si>
  <si>
    <t>Coop</t>
  </si>
  <si>
    <t>Lidl</t>
  </si>
  <si>
    <t>MD</t>
  </si>
  <si>
    <t>Esselunga</t>
  </si>
  <si>
    <t>Sisa-Sigma</t>
  </si>
  <si>
    <t>C3</t>
  </si>
  <si>
    <t>Rewe</t>
  </si>
  <si>
    <t>Italy discount</t>
  </si>
  <si>
    <t>Aldi</t>
  </si>
  <si>
    <t xml:space="preserve">Fonte: Il sistema agro-alimentare dell’Emilia-Romagna. Rapporto 2020 </t>
  </si>
  <si>
    <t>Tab. 2.12 - I principali gruppi di imprese della distribuzione alimentare moderna in Italia</t>
  </si>
  <si>
    <t>Seleziona periodo</t>
  </si>
  <si>
    <t>Ago-2020</t>
  </si>
  <si>
    <t>Set-2020</t>
  </si>
  <si>
    <t>Ott-2020</t>
  </si>
  <si>
    <t>Nov-2020</t>
  </si>
  <si>
    <t>Dic-2020</t>
  </si>
  <si>
    <t>Gen-2021</t>
  </si>
  <si>
    <t>Feb-2021</t>
  </si>
  <si>
    <t>Mar-2021</t>
  </si>
  <si>
    <t>Apr-2021</t>
  </si>
  <si>
    <t>Mag-2021</t>
  </si>
  <si>
    <t>Giu-2021</t>
  </si>
  <si>
    <t>Lug-2021</t>
  </si>
  <si>
    <t>Ago-2021</t>
  </si>
  <si>
    <t>Forma distributiva</t>
  </si>
  <si>
    <t/>
  </si>
  <si>
    <t>totale</t>
  </si>
  <si>
    <t xml:space="preserve">  grande distribuzione non specializzata</t>
  </si>
  <si>
    <t xml:space="preserve">    ipermercati</t>
  </si>
  <si>
    <t xml:space="preserve">    supermercati</t>
  </si>
  <si>
    <t xml:space="preserve">    discount</t>
  </si>
  <si>
    <t xml:space="preserve">  grande distribuzione specializzata</t>
  </si>
  <si>
    <t>imprese operanti su piccole superfici</t>
  </si>
  <si>
    <t>vendite al di fuori dei negozi</t>
  </si>
  <si>
    <t>commercio elettronico</t>
  </si>
  <si>
    <t>Tab. 2.2 - Caratteristiche dei titolari delle aziende agricole -2020</t>
  </si>
  <si>
    <t>IA</t>
  </si>
  <si>
    <t>manifatturiero</t>
  </si>
  <si>
    <t>imprese che inviano fatture elettroniche (%)</t>
  </si>
  <si>
    <t>Vendite online PMI (incidenza % sul tot PMI)</t>
  </si>
  <si>
    <t>Valore del fatturato online PMI (% sul tot fatturato PMI)</t>
  </si>
  <si>
    <t>Imprese che acquistano cloud computing di livello medio-alto (%)</t>
  </si>
  <si>
    <t>imprese alimentari bevande e tabacco</t>
  </si>
  <si>
    <t>Fig. 2.3 - Indicatori DESI delle imprese alimentari, bevande e tabacco in Italia – 2020 (%)</t>
  </si>
  <si>
    <t>Fonte: elaborazioni su dati Istat</t>
  </si>
  <si>
    <t>Fig. 2.4 - Dinamica degli indicatori DESI delle imprese alimentari, bevande e tabacco in Italia –2016- 2020 (%)</t>
  </si>
  <si>
    <t>&lt;?xml version="1.0" encoding="utf-16"?&gt;&lt;WebTableParameter xmlns:xsd="http://www.w3.org/2001/XMLSchema" xmlns:xsi="http://www.w3.org/2001/XMLSchema-instance" xmlns="http://stats.oecd.org/OECDStatWS/2004/03/01/"&gt;&lt;DataTable Code="DCSP_ICT" HasMetadata="true"&gt;&lt;Name LocaleIsoCode="en"&gt;ICT in companies with at least 10 persons employed&lt;/Name&gt;&lt;Name LocaleIsoCode="it"&gt;ICT nelle imprese con almeno 10 addetti&lt;/Name&gt;&lt;Dimension Code="ITTER107" HasMetadata="false" CommonCode="ITTER107" Display="labels"&gt;&lt;Name LocaleIsoCode="en"&gt;Territory&lt;/Name&gt;&lt;Name LocaleIsoCode="it"&gt;Territorio&lt;/Name&gt;&lt;Member Code="IT" HasMetadata="false" HasChild="0"&gt;&lt;Name LocaleIsoCode="en"&gt;Italy&lt;/Name&gt;&lt;Name LocaleIsoCode="it"&gt;Italia&lt;/Name&gt;&lt;/Member&gt;&lt;/Dimension&gt;&lt;Dimension Code="VARICT" HasMetadata="false" CommonCode="VARICT" Display="labels"&gt;&lt;Name LocaleIsoCode="en"&gt;Data type&lt;/Name&gt;&lt;Name LocaleIsoCode="it"&gt;Tipo dato&lt;/Name&gt;&lt;Member Code="ICT_TITO21" HasMetadata="true" HasOnlyUnitMetadata="false" HasChild="1"&gt;&lt;Name LocaleIsoCode="en"&gt;enterprises buying cloud computing services, by type of services bought (percentages)&lt;/Name&gt;&lt;Name LocaleIsoCode="it"&gt;imprese che acquistano servizi di cloud computing, per tipo di servizio acquistato (incidenza %)&lt;/Name&gt;&lt;ChildMember Code="E_CC_PEM_PERC" HasMetadata="false" HasOnlyUnitMetadata="false" HasChild="0"&gt;&lt;Name LocaleIsoCode="en"&gt;e-mail&lt;/Name&gt;&lt;Name LocaleIsoCode="it"&gt;posta elettronica&lt;/Name&gt;&lt;/ChildMember&gt;&lt;ChildMember Code="E_CC_PSOFT_PERC" HasMetadata="false" HasOnlyUnitMetadata="false" HasChild="0"&gt;&lt;Name LocaleIsoCode="en"&gt;office software (e.g. word processors, spreadsheets, etc.)&lt;/Name&gt;&lt;Name LocaleIsoCode="it"&gt;software per ufficio&lt;/Name&gt;&lt;/ChildMember&gt;&lt;ChildMember Code="E_CC_PFIL_PERC" HasMetadata="false" HasOnlyUnitMetadata="false" HasChild="0"&gt;&lt;Name LocaleIsoCode="en"&gt;storage of files&lt;/Name&gt;&lt;Name LocaleIsoCode="it"&gt;archiviazione di file&lt;/Name&gt;&lt;/ChildMember&gt;&lt;ChildMember Code="E_CC_PDB_PERC" HasMetadata="false" HasOnlyUnitMetadata="false" HasChild="0"&gt;&lt;Name LocaleIsoCode="en"&gt;hosting for the enterprise's database&lt;/Name&gt;&lt;Name LocaleIsoCode="it"&gt;hosting di database dell'impresa&lt;/Name&gt;&lt;/ChildMember&gt;&lt;ChildMember Code="E_CC_PFACC_PERC" HasMetadata="false" HasOnlyUnitMetadata="false" HasChild="0"&gt;&lt;Name LocaleIsoCode="en"&gt;finance or accounting software applications&lt;/Name&gt;&lt;Name LocaleIsoCode="it"&gt;applicazioni software di finanza e contabilità&lt;/Name&gt;&lt;/ChildMember&gt;&lt;ChildMember Code="E_CC_PCRM_PERC" HasMetadata="false" HasOnlyUnitMetadata="false" HasChild="0"&gt;&lt;Name LocaleIsoCode="en"&gt;customer relationship management software&lt;/Name&gt;&lt;Name LocaleIsoCode="it"&gt;applicazioni software customer relationship management&lt;/Name&gt;&lt;/ChildMember&gt;&lt;ChildMember Code="E_CC_PCPU_PERC" HasMetadata="false" HasOnlyUnitMetadata="false" HasChild="0"&gt;&lt;Name LocaleIsoCode="en"&gt;computing power to run the enterprise's own software &lt;/Name&gt;&lt;Name LocaleIsoCode="it"&gt;potenza di calcolo per eseguire il software dell'impresa&lt;/Name&gt;&lt;/ChildMember&gt;&lt;ChildMember Code="E_CC_PANY_PERC" HasMetadata="false" HasOnlyUnitMetadata="false" HasChild="0"&gt;&lt;Name LocaleIsoCode="en"&gt;at least one of the mentioned services&lt;/Name&gt;&lt;Name LocaleIsoCode="it"&gt;almeno uno dei servizi indicati&lt;/Name&gt;&lt;/ChildMember&gt;&lt;ChildMember Code="E_CC_PEMQ_PERC" HasMetadata="false" HasOnlyUnitMetadata="false" HasChild="0"&gt;&lt;Name LocaleIsoCode="en"&gt;only e-mail&lt;/Name&gt;&lt;Name LocaleIsoCode="it"&gt;solo posta elettronica&lt;/Name&gt;&lt;/ChildMember&gt;&lt;/Member&gt;&lt;Member Code="ICT_TITO22" HasMetadata="false" HasOnlyUnitMetadata="false" HasChild="1"&gt;&lt;Name LocaleIsoCode="en"&gt;enterprises buying cloud computing services, by type of level of services bought (percentages)&lt;/Name&gt;&lt;Name LocaleIsoCode="it"&gt;imprese che acquistano servizi di cloud computing, per livello di servizio acquistato (incidenza %)&lt;/Name&gt;&lt;ChildMember Code="E_CC_LO_PERC" HasMetadata="true" HasOnlyUnitMetadata="false" HasChild="0"&gt;&lt;Name LocaleIsoCode="en"&gt;only low&lt;/Name&gt;&lt;Name LocaleIsoCode="it"&gt;solo di livello basso&lt;/Name&gt;&lt;/ChildMember&gt;&lt;ChildMember Code="E_CC_ME_PERC" HasMetadata="true" HasOnlyUnitMetadata="false" HasChild="0"&gt;&lt;Name LocaleIsoCode="en"&gt;only medium&lt;/Name&gt;&lt;Name LocaleIsoCode="it"&gt;solo di livello medio&lt;/Name&gt;&lt;/ChildMember&gt;&lt;ChildMember Code="E_CC_HI_PERC" HasMetadata="true" HasOnlyUnitMetadata="false" HasChild="0"&gt;&lt;Name LocaleIsoCode="en"&gt;high&lt;/Name&gt;&lt;Name LocaleIsoCode="it"&gt;di livello alto&lt;/Name&gt;&lt;/ChildMember&gt;&lt;/Member&gt;&lt;Member Code="ICT_TITO23" HasMetadata="false" HasOnlyUnitMetadata="false" HasChild="1"&gt;&lt;Name LocaleIsoCode="en"&gt;enterprises buying cloud computing services, by type of server delivering CC services (percentages)&lt;/Name&gt;&lt;Name LocaleIsoCode="it"&gt;imprese che acquistano servizi di cloud computing, per tipo di server fornitore del servizio (incidenza %)&lt;/Name&gt;&lt;ChildMember Code="E_CC_SS_PERC" HasMetadata="false" HasOnlyUnitMetadata="false" HasChild="0"&gt;&lt;Name LocaleIsoCode="en"&gt;shared servers of service providers&lt;/Name&gt;&lt;Name LocaleIsoCode="it"&gt;server non riservati esclusivamente all'impresa (CC pubblico)&lt;/Name&gt;&lt;/ChildMember&gt;&lt;ChildMember Code="E_CC_DS_PERC" HasMetadata="false" HasOnlyUnitMetadata="false" HasChild="0"&gt;&lt;Name LocaleIsoCode="en"&gt;servers of service providers exclusively reserved for the enterprise&lt;/Name&gt;&lt;Name LocaleIsoCode="it"&gt;server riservati esclusivamente all'impresa (CC privato)&lt;/Name&gt;&lt;/ChildMember&gt;&lt;ChildMember Code="E_CC_BS_PERC" HasMetadata="false" HasOnlyUnitMetadata="false" HasChild="0"&gt;&lt;Name LocaleIsoCode="en"&gt;servers of service providers exclusively and not exclusively reserved for the enterprise&lt;/Name&gt;&lt;Name LocaleIsoCode="it"&gt;server riservati e server non riservati esclusivamente all'impresa&lt;/Name&gt;&lt;/ChildMember&gt;&lt;/Member&gt;&lt;Member Code="ICT_TITO24" HasMetadata="false" HasOnlyUnitMetadata="false" HasChild="1"&gt;&lt;Name LocaleIsoCode="en"&gt;enterprises buying cloud computing services, by type of factors limiting CC usage (percentages)&lt;/Name&gt;&lt;Name LocaleIsoCode="it"&gt;imprese che acquistano servizi di cloud computing, per tipo di fattore limitante l'utilizzo di CC  (incidenza %)&lt;/Name&gt;&lt;ChildMember Code="E_CC_OSEC_PERC" HasMetadata="false" HasOnlyUnitMetadata="false" HasChild="0"&gt;&lt;Name LocaleIsoCode="en"&gt;risk of security breach&lt;/Name&gt;&lt;Name LocaleIsoCode="it"&gt;rischi di violazione della sicurezza&lt;/Name&gt;&lt;/ChildMember&gt;&lt;ChildMember Code="E_CC_OACC_PERC" HasMetadata="false" HasOnlyUnitMetadata="false" HasChild="0"&gt;&lt;Name LocaleIsoCode="en"&gt;problems accessing data or software&lt;/Name&gt;&lt;Name LocaleIsoCode="it"&gt;problemi per l'accesso ai dati o al software&lt;/Name&gt;&lt;/ChildMember&gt;&lt;ChildMember Code="E_CC_OCHG_PERC" HasMetadata="false" HasOnlyUnitMetadata="false" HasChild="0"&gt;&lt;Name LocaleIsoCode="en"&gt;difficulties in unsubscribing or changing service provider&lt;/Name&gt;&lt;Name LocaleIsoCode="it"&gt;difficoltà di trasferire i dati (portabilità) in caso di cambio fornitore o cessazione&lt;/Name&gt;&lt;/ChildMember&gt;&lt;ChildMember Code="E_CC_OLOC_PERC" HasMetadata="false" HasOnlyUnitMetadata="false" HasChild="0"&gt;&lt;Name LocaleIsoCode="en"&gt;uncertainty about the location of the data&lt;/Name&gt;&lt;Name LocaleIsoCode="it"&gt;incertezza sull'ubicazione dei dati&lt;/Name&gt;&lt;/ChildMember&gt;&lt;ChildMember Code="E_CC_OLEG_PERC" HasMetadata="false" HasOnlyUnitMetadata="false" HasChild="0"&gt;&lt;Name LocaleIsoCode="en"&gt;uncertainty about applicable law, jurisdiction, dispute resolution mechanism&lt;/Name&gt;&lt;Name LocaleIsoCode="it"&gt;incertezza sul quadro legislativo di riferimento in caso di controversie&lt;/Name&gt;&lt;/ChildMember&gt;&lt;ChildMember Code="E_CC_OCOST_PERC" HasMetadata="false" HasOnlyUnitMetadata="false" HasChild="0"&gt;&lt;Name LocaleIsoCode="en"&gt;high cost of buying&lt;/Name&gt;&lt;Name LocaleIsoCode="it"&gt;costi di acquisto elevati&lt;/Name&gt;&lt;/ChildMember&gt;&lt;ChildMember Code="E_CC_OSKL_PERC" HasMetadata="false" HasOnlyUnitMetadata="false" HasChild="0"&gt;&lt;Name LocaleIsoCode="en"&gt;insufficient knowledge of CC&lt;/Name&gt;&lt;Name LocaleIsoCode="it"&gt;conoscenza non adeguata del CC&lt;/Name&gt;&lt;/ChildMember&gt;&lt;/Member&gt;&lt;Member Code="ICT_TITO25" HasMetadata="false" HasOnlyUnitMetadata="false" HasChild="1"&gt;&lt;Name LocaleIsoCode="en"&gt;enterprises buying cloud computing services, by type of benefit realised at medium-high level (percentages)&lt;/Name&gt;&lt;Name LocaleIsoCode="it"&gt;imprese che acquistano servizi di cloud computing, per tipo di beneficio realizzato a livello medio-alto  (incidenza %)&lt;/Name&gt;&lt;ChildMember Code="E_CC_BCOST_HS_PERC" HasMetadata="false" HasOnlyUnitMetadata="false" HasChild="0"&gt;&lt;Name LocaleIsoCode="en"&gt;reduction of ICT costs&lt;/Name&gt;&lt;Name LocaleIsoCode="it"&gt;riduzione dei costi ICT&lt;/Name&gt;&lt;/ChildMember&gt;&lt;ChildMember Code="E_CC_BFLEX_HS_PERC" HasMetadata="false" HasOnlyUnitMetadata="false" HasChild="0"&gt;&lt;Name LocaleIsoCode="en"&gt;flexibility due to scaling services up or down&lt;/Name&gt;&lt;Name LocaleIsoCode="it"&gt;flessibilità grazie alla scalabilità dei servizi&lt;/Name&gt;&lt;/ChildMember&gt;&lt;ChildMember Code="E_CC_BEASE_HS_PERC" HasMetadata="false" HasOnlyUnitMetadata="false" HasChild="0"&gt;&lt;Name LocaleIsoCode="en"&gt;easy and quick deployment of CC solutions&lt;/Name&gt;&lt;Name LocaleIsoCode="it"&gt;implementazione facile e veloce di soluzioni CC&lt;/Name&gt;&lt;/ChildMember&gt;&lt;/Member&gt;&lt;Member Code="ICT_TITO26" HasMetadata="false" HasOnlyUnitMetadata="false" HasChild="1"&gt;&lt;Name LocaleIsoCode="en"&gt;enterprises not buying cloud computing services, by factors preventing the enterprise from using CC services (percentages)&lt;/Name&gt;&lt;Name LocaleIsoCode="it"&gt;imprese che non acquistano servizi di cloud computing, per tipo di ostacolo all'utilizzo di CC  (incidenza %)&lt;/Name&gt;&lt;ChildMember Code="E_CCX_OSEC_PERC" HasMetadata="false" HasOnlyUnitMetadata="false" HasChild="0"&gt;&lt;Name LocaleIsoCode="en"&gt;risk of a security breach&lt;/Name&gt;&lt;Name LocaleIsoCode="it"&gt;rischi di violazione della sicurezza&lt;/Name&gt;&lt;/ChildMember&gt;&lt;ChildMember Code="E_CCX_OLOC_PERC" HasMetadata="false" HasOnlyUnitMetadata="false" HasChild="0"&gt;&lt;Name LocaleIsoCode="en"&gt;uncertainty about the location of the data&lt;/Name&gt;&lt;Name LocaleIsoCode="it"&gt;incertezza sull'ubicazione dei dati&lt;/Name&gt;&lt;/ChildMember&gt;&lt;ChildMember Code="E_CCX_OLEG_PERC" HasMetadata="false" HasOnlyUnitMetadata="false" HasChild="0"&gt;&lt;Name LocaleIsoCode="en"&gt;uncertainty about applicable law, jurisdiction, dispute resolution mechanism&lt;/Name&gt;&lt;Name LocaleIsoCode="it"&gt;incertezza sul quadro legislativo di riferimento in caso di controversie&lt;/Name&gt;&lt;/ChildMember&gt;&lt;ChildMember Code="E_CCX_OCOST_PERC" HasMetadata="false" HasOnlyUnitMetadata="false" HasChild="0"&gt;&lt;Name LocaleIsoCode="en"&gt;high cost of buying&lt;/Name&gt;&lt;Name LocaleIsoCode="it"&gt;costi di acquisto elevati&lt;/Name&gt;&lt;/ChildMember&gt;&lt;ChildMember Code="E_CCX_OSKL_PERC" HasMetadata="false" HasOnlyUnitMetadata="false" HasChild="0"&gt;&lt;Name LocaleIsoCode="en"&gt;insufficient knowledge of CC&lt;/Name&gt;&lt;Name LocaleIsoCode="it"&gt;conoscenza non adeguata del CC&lt;/Name&gt;&lt;/ChildMember&gt;&lt;/Member&gt;&lt;/Dimension&gt;&lt;Dimension Code="ATECO_2007" HasMetadata="false" CommonCode="ATECO_2007" Display="labels"&gt;&lt;Name LocaleIsoCode="en"&gt;NACE 2007&lt;/Name&gt;&lt;Name LocaleIsoCode="it"&gt;Ateco 2007&lt;/Name&gt;&lt;Member Code="0011" HasMetadata="false" HasOnlyUnitMetadata="false" HasChild="0"&gt;&lt;Name LocaleIsoCode="en"&gt;TOTAL INDUSTRY (b to f)&lt;/Name&gt;&lt;Name LocaleIsoCode="it"&gt;TOTALE INDUSTRIA (b-f)&lt;/Name&gt;&lt;/Member&gt;&lt;Member Code="C" HasMetadata="false" HasOnlyUnitMetadata="false" HasChild="1"&gt;&lt;Name LocaleIsoCode="en"&gt;manufacturing&lt;/Name&gt;&lt;Name LocaleIsoCode="it"&gt;attività manifatturiere&lt;/Name&gt;&lt;ChildMember Code="CA" HasMetadata="true" HasOnlyUnitMetadata="false" HasChild="0"&gt;&lt;Name LocaleIsoCode="en"&gt;manufacture of food products, beverages and tobacco products&lt;/Name&gt;&lt;Name LocaleIsoCode="it"&gt;industrie alimentari, delle bevande e del tabacco&lt;/Name&gt;&lt;/ChildMember&gt;&lt;ChildMember Code="CB" HasMetadata="true" HasOnlyUnitMetadata="false" HasChild="0"&gt;&lt;Name LocaleIsoCode="en"&gt;manufacture of textiles, apparel, leather and related products&lt;/Name&gt;&lt;Name LocaleIsoCode="it"&gt;industrie tessili, dell'abbigliamento, articoli in pelle e simili&lt;/Name&gt;&lt;/ChildMember&gt;&lt;ChildMember Code="CC" HasMetadata="true" HasOnlyUnitMetadata="false" HasChild="0"&gt;&lt;Name LocaleIsoCode="en"&gt;manufacture of wood and paper products, and printing&lt;/Name&gt;&lt;Name LocaleIsoCode="it"&gt;industria dei prodotti in legno e carta, stampa&lt;/Name&gt;&lt;/ChildMember&gt;&lt;ChildMember Code="CD-CG" HasMetadata="true" HasOnlyUnitMetadata="false" HasChild="0"&gt;&lt;Name LocaleIsoCode="en"&gt;manufacture of coke and refined petroleum products, of chemicals and chemical products, of basic pharmaceutical products and preparations, of rubber, plastic and of other non-metallic mineral products&lt;/Name&gt;&lt;Name LocaleIsoCode="it"&gt;fabbricazione di coke e di prodotti derivanti dalla raffinazione del petrolio, di prodotti chimici,  di prodotti farmaceutici, di articoli in gomma e materie plastiche e di prodotti della lavorazione di minerali non metalliferi&lt;/Name&gt;&lt;/ChildMember&gt;&lt;ChildMember Code="CH" HasMetadata="true" HasOnlyUnitMetadata="false" HasChild="0"&gt;&lt;Name LocaleIsoCode="en"&gt;manufacture of basic metals and fabricated metal products, except machinery and equipment&lt;/Name&gt;&lt;Name LocaleIsoCode="it"&gt;metallurgia  e fabbricazione di prodotti in metallo esclusi macchinari e attrezzature&lt;/Name&gt;&lt;/ChildMember&gt;&lt;ChildMember Code="CI" HasMetadata="true" HasOnlyUnitMetadata="false" HasChild="1"&gt;&lt;Name LocaleIsoCode="en"&gt;manufacture of computer, electronic and optical products&lt;/Name&gt;&lt;Name LocaleIsoCode="it"&gt;fabbricazione di computer e prodotti di elettronica  e ottica; apparecchi elettromedicali, apparecchi di misurazione e di orologi&lt;/Name&gt;&lt;ChildMember Code="26" HasMetadata="false" HasOnlyUnitMetadata="false" HasChild="0"&gt;&lt;Name LocaleIsoCode="en"&gt;manufacture of computer, electronic and optical products&lt;/Name&gt;&lt;Name LocaleIsoCode="it"&gt;fabbricazione di computer e prodotti di elettronica e ottica, apparecchi elettromedicali, apparecchi di misurazione e di orologi&lt;/Name&gt;&lt;/ChildMember&gt;&lt;/ChildMember&gt;&lt;ChildMember Code="CJ-CK" HasMetadata="true" HasOnlyUnitMetadata="false" HasChild="0"&gt;&lt;Name LocaleIsoCode="en"&gt;manufacture of electrical equipment and of machinery and equipment n.e.c. &lt;/Name&gt;&lt;Name LocaleIsoCode="it"&gt;fabbricazione di apparecchiature elettriche ed apparecchiature per uso domestico non elettriche e di macchinari ed apparecchiature nca&lt;/Name&gt;&lt;/ChildMember&gt;&lt;ChildMember Code="CL" HasMetadata="true" HasOnlyUnitMetadata="false" HasChild="0"&gt;&lt;Name LocaleIsoCode="en"&gt;manufacture of transport equipment&lt;/Name&gt;&lt;Name LocaleIsoCode="it"&gt;fabbricazione di mezzi di trasporto&lt;/Name&gt;&lt;/ChildMember&gt;&lt;ChildMember Code="CM" HasMetadata="true" HasOnlyUnitMetadata="false" HasChild="0"&gt;&lt;Name LocaleIsoCode="en"&gt;other manufacturing, and repair and installation of machinery and equipment&lt;/Name&gt;&lt;Name LocaleIsoCode="it"&gt;altre industrie manifatturiere, riparazione e installazione di macchine e apparecchiature&lt;/Name&gt;&lt;/ChildMember&gt;&lt;/Member&gt;&lt;Member Code="0036" HasMetadata="false" HasOnlyUnitMetadata="false" HasChild="0"&gt;&lt;Name LocaleIsoCode="en"&gt;electricity, gas steam, air conditioning supply, water supply, sewerage, waste management and remediation activities (d-e)&lt;/Name&gt;&lt;Name LocaleIsoCode="it"&gt;fornitura di energia elettrica, gas, vapore e aria condizionata, acqua, reti fognarie, attività di gestione dei rifiuti e risanamento (d-e)&lt;/Name&gt;&lt;/Member&gt;&lt;Member Code="F" HasMetadata="true" HasOnlyUnitMetadata="false" HasChild="0"&gt;&lt;Name LocaleIsoCode="en"&gt;construction&lt;/Name&gt;&lt;Name LocaleIsoCode="it"&gt;costruzioni&lt;/Name&gt;&lt;/Member&gt;&lt;Member Code="G" HasMetadata="true" HasOnlyUnitMetadata="false" HasChild="1"&gt;&lt;Name LocaleIsoCode="en"&gt;wholesale and retail trade repair of motor vehicles and motorcycles&lt;/Name&gt;&lt;Name LocaleIsoCode="it"&gt;commercio all'ingrosso e al dettaglio, riparazione di autoveicoli e motocicli&lt;/Name&gt;&lt;ChildMember Code="47" HasMetadata="false" HasOnlyUnitMetadata="false" HasChild="0"&gt;&lt;Name LocaleIsoCode="en"&gt;retail trade, except of motor vehicles and motorcycles&lt;/Name&gt;&lt;Name LocaleIsoCode="it"&gt;commercio al dettaglio (escluso quello di autoveicoli e di motocicli)&lt;/Name&gt;&lt;/ChildMember&gt;&lt;/Member&gt;&lt;Member Code="0049" HasMetadata="true" HasOnlyUnitMetadata="false" HasChild="0"&gt;&lt;Name LocaleIsoCode="en"&gt;transport and storage, except warehousing and support activities for transportation (h except 53)&lt;/Name&gt;&lt;Name LocaleIsoCode="it"&gt;trasporto e magazzinaggio, esclusi servizi postali e corrieri (h escluso 53)&lt;/Name&gt;&lt;/Member&gt;&lt;Member Code="H" HasMetadata="false" HasOnlyUnitMetadata="false" HasChild="1"&gt;&lt;Name LocaleIsoCode="en"&gt;transportation and storage&lt;/Name&gt;&lt;Name LocaleIsoCode="it"&gt;trasporto e magazzinaggio&lt;/Name&gt;&lt;ChildMember Code="53" HasMetadata="false" HasOnlyUnitMetadata="false" HasChild="0"&gt;&lt;Name LocaleIsoCode="en"&gt;postal and courier activities&lt;/Name&gt;&lt;Name LocaleIsoCode="it"&gt;servizi postali e attività di corriere&lt;/Name&gt;&lt;/ChildMember&gt;&lt;/Member&gt;&lt;Member Code="I" HasMetadata="false" HasOnlyUnitMetadata="false" HasChild="1"&gt;&lt;Name LocaleIsoCode="en"&gt;accommodation and food service activities&lt;/Name&gt;&lt;Name LocaleIsoCode="it"&gt;attività dei servizi di alloggio e di ristorazione&lt;/Name&gt;&lt;ChildMember Code="55" HasMetadata="false" HasOnlyUnitMetadata="false" HasChild="0"&gt;&lt;Name LocaleIsoCode="en"&gt;accommodation &lt;/Name&gt;&lt;Name LocaleIsoCode="it"&gt;alloggio&lt;/Name&gt;&lt;/ChildMember&gt;&lt;ChildMember Code="56" HasMetadata="false" HasOnlyUnitMetadata="false" HasChild="0"&gt;&lt;Name LocaleIsoCode="en"&gt;food service activities&lt;/Name&gt;&lt;Name LocaleIsoCode="it"&gt;attività dei servizi di ristorazione&lt;/Name&gt;&lt;/ChildMember&gt;&lt;/Member&gt;&lt;Member Code="J" HasMetadata="false" HasOnlyUnitMetadata="false" HasChild="1"&gt;&lt;Name LocaleIsoCode="en"&gt;information and communication&lt;/Name&gt;&lt;Name LocaleIsoCode="it"&gt;servizi di informazione e comunicazione&lt;/Name&gt;&lt;ChildMember Code="JA" HasMetadata="false" HasOnlyUnitMetadata="false" HasChild="1"&gt;&lt;Name LocaleIsoCode="en"&gt;publishing, audiovisual and broadcasting activities&lt;/Name&gt;&lt;Name LocaleIsoCode="it"&gt;attività editoriali, audiovisivi e attività di trasmissione&lt;/Name&gt;&lt;ChildMember Code="JA_X_58" HasMetadata="true" HasOnlyUnitMetadata="false" HasChild="0"&gt;&lt;Name LocaleIsoCode="en"&gt;motion picture, video and television programme production, sound recording&lt;/Name&gt;&lt;Name LocaleIsoCode="it"&gt;attività di produzione cinematografica, di video e di programmi televisivi, di registrazioni musicali e sonore&lt;/Name&gt;&lt;/ChildMember&gt;&lt;ChildMember Code="58" HasMetadata="false" HasOnlyUnitMetadata="false" HasChild="0"&gt;&lt;Name LocaleIsoCode="en"&gt;publishing activities&lt;/Name&gt;&lt;Name LocaleIsoCode="it"&gt;attività editoriali&lt;/Name&gt;&lt;/ChildMember&gt;&lt;/ChildMember&gt;&lt;ChildMember Code="JB" HasMetadata="false" HasOnlyUnitMetadata="false" HasChild="1"&gt;&lt;Name LocaleIsoCode="en"&gt;telecommunications&lt;/Name&gt;&lt;Name LocaleIsoCode="it"&gt;telecomunicazioni&lt;/Name&gt;&lt;ChildMember Code="61" HasMetadata="false" HasOnlyUnitMetadata="false" HasChild="0"&gt;&lt;Name LocaleIsoCode="en"&gt;telecommunications&lt;/Name&gt;&lt;Name LocaleIsoCode="it"&gt;telecomunicazioni&lt;/Name&gt;&lt;/ChildMember&gt;&lt;/ChildMember&gt;&lt;ChildMember Code="JC" HasMetadata="true" HasOnlyUnitMetadata="false" HasChild="0"&gt;&lt;Name LocaleIsoCode="en"&gt;it and other information services&lt;/Name&gt;&lt;Name LocaleIsoCode="it"&gt;informatica ed altri servizi d'informazione&lt;/Name&gt;&lt;/ChildMember&gt;&lt;/Member&gt;&lt;Member Code="L" HasMetadata="true" HasOnlyUnitMetadata="false" HasChild="1"&gt;&lt;Name LocaleIsoCode="en"&gt;real estate activities&lt;/Name&gt;&lt;Name LocaleIsoCode="it"&gt;attività immobiliari&lt;/Name&gt;&lt;ChildMember Code="68" HasMetadata="false" HasOnlyUnitMetadata="false" HasChild="0"&gt;&lt;Name LocaleIsoCode="en"&gt;real estate activities&lt;/Name&gt;&lt;Name LocaleIsoCode="it"&gt;attività immobiliari&lt;/Name&gt;&lt;/ChildMember&gt;&lt;/Member&gt;&lt;Member Code="0031" HasMetadata="true" HasOnlyUnitMetadata="false" HasChild="0"&gt;&lt;Name LocaleIsoCode="en"&gt;professional, scientific and technical activities except veterinary activities&lt;/Name&gt;&lt;Name LocaleIsoCode="it"&gt;attività professionali, scientifiche e tecniche escluso servizi veterinari (m escluso 75)&lt;/Name&gt;&lt;/Member&gt;&lt;Member Code="0032" HasMetadata="true" HasOnlyUnitMetadata="false" HasChild="0"&gt;&lt;Name LocaleIsoCode="en"&gt;administrative and support service activities except travel agency, tour operator and other reservation service and related activities (N escluso 79)&lt;/Name&gt;&lt;Name LocaleIsoCode="it"&gt;noleggio, agenzie di viaggio, servizi di supporto alle imprese escluso attività dei servizi delle agenzie di viaggio, dei tour operator e servizi di prenotazione e attività connesse (N escluso 79)&lt;/Name&gt;&lt;/Member&gt;&lt;Member Code="N" HasMetadata="false" HasOnlyUnitMetadata="false" HasChild="1"&gt;&lt;Name LocaleIsoCode="en"&gt;administrative and support service activities&lt;/Name&gt;&lt;Name LocaleIsoCode="it"&gt;noleggio, agenzie di viaggio, servizi di supporto alle imprese&lt;/Name&gt;&lt;ChildMember Code="79" HasMetadata="false" HasOnlyUnitMetadata="false" HasChild="0"&gt;&lt;Name LocaleIsoCode="en"&gt;travel agency, tour operator and other reservation service and related activities&lt;/Name&gt;&lt;Name LocaleIsoCode="it"&gt;attività dei servizi delle agenzie di viaggio, dei tour operator e servizi di prenotazione e attività connesse&lt;/Name&gt;&lt;/ChildMember&gt;&lt;/Member&gt;&lt;Member Code="0033" HasMetadata="true" HasOnlyUnitMetadata="false" HasChild="0"&gt;&lt;Name LocaleIsoCode="en"&gt;ict sector&lt;/Name&gt;&lt;Name LocaleIsoCode="it"&gt;settore ict &lt;/Name&gt;&lt;/Member&gt;&lt;Member Code="0034" HasMetadata="false" HasOnlyUnitMetadata="false" HasChild="0"&gt;&lt;Name LocaleIsoCode="en"&gt;total non financial services (g-n, including 951 and excluding 75 and  k)&lt;/Name&gt;&lt;Name LocaleIsoCode="it"&gt;totale servizi non finanziari (g-n, incluso 951, escluso 75 e k)&lt;/Name&gt;&lt;/Member&gt;&lt;Member Code="0035" HasMetadata="false" HasOnlyUnitMetadata="false" HasChild="0"&gt;&lt;Name LocaleIsoCode="en"&gt;total economic activities  (c-n, including 951, excluding 75 and k)&lt;/Name&gt;&lt;Name LocaleIsoCode="it"&gt;totale attività economiche (c-n, inclusa la 951, escluse 75 e k)&lt;/Name&gt;&lt;/Member&gt;&lt;/Dimension&gt;&lt;Dimension Code="CLLVT" HasMetadata="false" CommonCode="CLLVT" Display="labels"&gt;&lt;Name LocaleIsoCode="en"&gt;Size classes of persons employed&lt;/Name&gt;&lt;Name LocaleIsoCode="it"&gt;Classe di addetti&lt;/Name&gt;&lt;Member Code="W10_49" HasMetadata="false" HasOnlyUnitMetadata="false" HasChild="0"&gt;&lt;Name LocaleIsoCode="en"&gt;10-49&lt;/Name&gt;&lt;Name LocaleIsoCode="it"&gt;10-49&lt;/Name&gt;&lt;/Member&gt;&lt;Member Code="W50_99" HasMetadata="false" HasOnlyUnitMetadata="false" HasChild="0"&gt;&lt;Name LocaleIsoCode="en"&gt;50-99&lt;/Name&gt;&lt;Name LocaleIsoCode="it"&gt;50-99&lt;/Name&gt;&lt;/Member&gt;&lt;Member Code="W100_249" HasMetadata="false" HasOnlyUnitMetadata="false" HasChild="0"&gt;&lt;Name LocaleIsoCode="en"&gt;100-249&lt;/Name&gt;&lt;Name LocaleIsoCode="it"&gt;100-249&lt;/Name&gt;&lt;/Member&gt;&lt;Member Code="W_GE250" HasMetadata="false" HasOnlyUnitMetadata="false" HasChild="0"&gt;&lt;Name LocaleIsoCode="en"&gt;250 and over&lt;/Name&gt;&lt;Name LocaleIsoCode="it"&gt;250 e più&lt;/Name&gt;&lt;/Member&gt;&lt;Member Code="W_GE10" HasMetadata="false" HasOnlyUnitMetadata="false" HasChild="0" IsDisplayed="true"&gt;&lt;Name LocaleIsoCode="en"&gt;10 and over&lt;/Name&gt;&lt;Name LocaleIsoCode="it"&gt;10 e più&lt;/Name&gt;&lt;/Member&gt;&lt;/Dimension&gt;&lt;Dimension Code="TIME" HasMetadata="false" CommonCode="TIME" Display="labels"&gt;&lt;Name LocaleIsoCode="en"&gt;Select time&lt;/Name&gt;&lt;Name LocaleIsoCode="it"&gt;Seleziona periodo&lt;/Name&gt;&lt;Member Code="2012" HasMetadata="false"&gt;&lt;Name LocaleIsoCode="en"&gt;2012&lt;/Name&gt;&lt;Name LocaleIsoCode="it"&gt;2012&lt;/Name&gt;&lt;/Member&gt;&lt;Member Code="2013" HasMetadata="false"&gt;&lt;Name LocaleIsoCode="en"&gt;2013&lt;/Name&gt;&lt;Name LocaleIsoCode="it"&gt;2013&lt;/Name&gt;&lt;/Member&gt;&lt;Member Code="2014" HasMetadata="false"&gt;&lt;Name LocaleIsoCode="en"&gt;2014&lt;/Name&gt;&lt;Name LocaleIsoCode="it"&gt;2014&lt;/Name&gt;&lt;/Member&gt;&lt;Member Code="2015" HasMetadata="false"&gt;&lt;Name LocaleIsoCode="en"&gt;2015&lt;/Name&gt;&lt;Name LocaleIsoCode="it"&gt;2015&lt;/Name&gt;&lt;/Member&gt;&lt;Member Code="2016" HasMetadata="false"&gt;&lt;Name LocaleIsoCode="en"&gt;2016&lt;/Name&gt;&lt;Name LocaleIsoCode="it"&gt;2016&lt;/Name&gt;&lt;/Member&gt;&lt;Member Code="2017" HasMetadata="false"&gt;&lt;Name LocaleIsoCode="en"&gt;2017&lt;/Name&gt;&lt;Name LocaleIsoCode="it"&gt;2017&lt;/Name&gt;&lt;/Member&gt;&lt;Member Code="2018" HasMetadata="false"&gt;&lt;Name LocaleIsoCode="en"&gt;2018&lt;/Name&gt;&lt;Name LocaleIsoCode="it"&gt;2018&lt;/Name&gt;&lt;/Member&gt;&lt;Member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LocaleIsoCode="it"&gt;2020&lt;/Name&gt;&lt;/Member&gt;&lt;/Dimension&gt;&lt;WBOSInformations&gt;&lt;TimeDimension WebTreeWasUsed="false"&gt;&lt;StartCodes Annual="2012" /&gt;&lt;EndCodes Annual="2020" /&gt;&lt;/TimeDimension&gt;&lt;/WBOSInformations&gt;&lt;Tabulation Axis="horizontal"&gt;&lt;Dimension Code="TIME" CommonCode="TIME" /&gt;&lt;Dimension Code="VARICT" CommonCode="VARICT" /&gt;&lt;/Tabulation&gt;&lt;Tabulation Axis="vertical"&gt;&lt;Dimension Code="ATECO_2007" CommonCode="ATECO_2007" /&gt;&lt;/Tabulation&gt;&lt;Tabulation Axis="page"&gt;&lt;Dimension Code="ITTER107" CommonCode="ITTER107" /&gt;&lt;Dimension Code="CLLVT" CommonCode="CLLVT" /&gt;&lt;/Tabulation&gt;&lt;Formatting&gt;&lt;Labels LocaleIsoCode="it" /&gt;&lt;Power&gt;0&lt;/Power&gt;&lt;Decimals&gt;1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LocaleIsoCode="it"&gt;Cloud Computing&lt;/Name&gt;&lt;AbsoluteUri&gt;http://dati.istat.it//View.aspx?QueryId=24860&amp;amp;QueryType=Public&amp;amp;Lang=it&lt;/AbsoluteUri&gt;&lt;/Query&gt;&lt;/WebTableParameter&gt;</t>
  </si>
  <si>
    <t xml:space="preserve">  solo di livello basso</t>
  </si>
  <si>
    <t xml:space="preserve">  solo di livello medio</t>
  </si>
  <si>
    <t xml:space="preserve">  di livello alto</t>
  </si>
  <si>
    <t>Manifatturiero</t>
  </si>
  <si>
    <t>almeno un servizio di cloud computing</t>
  </si>
  <si>
    <t>Fig. 2.5 - Imprese dell'industria alimentare, bevande e tabacco che acquistano servizi di cloud computing, per tipo di servizio acquistato (incidenza %)</t>
  </si>
  <si>
    <t>&lt;?xml version="1.0" encoding="utf-16"?&gt;&lt;WebTableParameter xmlns:xsd="http://www.w3.org/2001/XMLSchema" xmlns:xsi="http://www.w3.org/2001/XMLSchema-instance" xmlns="http://stats.oecd.org/OECDStatWS/2004/03/01/"&gt;&lt;DataTable Code="DCSP_ICT" HasMetadata="true"&gt;&lt;Name LocaleIsoCode="en"&gt;ICT in companies with at least 10 persons employed&lt;/Name&gt;&lt;Name LocaleIsoCode="it"&gt;ICT nelle imprese con almeno 10 addetti&lt;/Name&gt;&lt;Dimension Code="ITTER107" HasMetadata="false" CommonCode="ITTER107" Display="labels"&gt;&lt;Name LocaleIsoCode="en"&gt;Territory&lt;/Name&gt;&lt;Name LocaleIsoCode="it"&gt;Territorio&lt;/Name&gt;&lt;Member Code="IT" HasMetadata="false" HasChild="0"&gt;&lt;Name LocaleIsoCode="en"&gt;Italy&lt;/Name&gt;&lt;Name LocaleIsoCode="it"&gt;Italia&lt;/Name&gt;&lt;/Member&gt;&lt;/Dimension&gt;&lt;Dimension Code="VARICT" HasMetadata="false" CommonCode="VARICT" Display="labels"&gt;&lt;Name LocaleIsoCode="en"&gt;Data type&lt;/Name&gt;&lt;Name LocaleIsoCode="it"&gt;Tipo dato&lt;/Name&gt;&lt;Member Code="E_BROAD2_PERC" HasMetadata="false" HasOnlyUnitMetadata="false" HasChild="1"&gt;&lt;Name LocaleIsoCode="en"&gt;via fixed or mobile broadband (percentages)&lt;/Name&gt;&lt;Name LocaleIsoCode="it"&gt;imrese con connessione in banda larga fissa o mobile (incidenza %)&lt;/Name&gt;&lt;ChildMember Code="E_MOBBB_PERC" HasMetadata="false" HasOnlyUnitMetadata="false" HasChild="0"&gt;&lt;Name LocaleIsoCode="en"&gt;via mobile broadband (via at least 3G modem or 3G handset)&lt;/Name&gt;&lt;Name LocaleIsoCode="it"&gt;banda larga mobile (almeno 3G come ad es. UMTS, CDMA2000, HSDPA)&lt;/Name&gt;&lt;/ChildMember&gt;&lt;/Member&gt;&lt;Member Code="E_BROAD_PERC" HasMetadata="true" HasOnlyUnitMetadata="false" HasChild="1"&gt;&lt;Name LocaleIsoCode="en"&gt;via fixed broadband &lt;/Name&gt;&lt;Name LocaleIsoCode="it"&gt;banda larga fissa (DSL e altra fissa in banda larga) &lt;/Name&gt;&lt;ChildMember Code="E_BROAD_LT10_PERC2" HasMetadata="false" HasOnlyUnitMetadata="false" HasChild="0"&gt;&lt;Name LocaleIsoCode="en"&gt;maximum contracted download speed of the fastest fixed internet connection is less than 10 Mb/s (percentages)&lt;/Name&gt;&lt;Name LocaleIsoCode="it"&gt;velocità massima di connessione a Internet contrattata in download  inferiore a 10 Mb/s (incidenza %)&lt;/Name&gt;&lt;/ChildMember&gt;&lt;ChildMember Code="E_BROAD_10_30_PERC2" HasMetadata="false" HasOnlyUnitMetadata="false" HasChild="0"&gt;&lt;Name LocaleIsoCode="en"&gt;maximum contracted download speed of the fastest fixed internet connection is at least 10 Mb/s but less than 30 Mb/s (percentages)&lt;/Name&gt;&lt;Name LocaleIsoCode="it"&gt;velocità massima di connessione a Internet contrattata in download  tra 10 e meno di 30 Mb/s (incidenza %)&lt;/Name&gt;&lt;/ChildMember&gt;&lt;ChildMember Code="E_BROAD_GE30_PERC2" HasMetadata="false" HasOnlyUnitMetadata="false" HasChild="0"&gt;&lt;Name LocaleIsoCode="en"&gt;maximum contracted download speed of the fastest fixed internet connection is at least 30 Mb/s (percentages)&lt;/Name&gt;&lt;Name LocaleIsoCode="it"&gt;velocità massima di connessione a Internet contrattata in download  almeno pari a 30 Mb/s (incidenza %)&lt;/Name&gt;&lt;/ChildMember&gt;&lt;ChildMember Code="E_BROAD_GE100_PERC2" HasMetadata="false" HasOnlyUnitMetadata="false" HasChild="0"&gt;&lt;Name LocaleIsoCode="en"&gt;maximum contracted download speed of the fastest fixed internet connection is at least 100 Mb/s (percentages)&lt;/Name&gt;&lt;Name LocaleIsoCode="it"&gt;velocità massima di connessione a Internet contrattata in download  almeno pari a 100 Mb/s (incidenza %)&lt;/Name&gt;&lt;/ChildMember&gt;&lt;ChildMember Code="E_BROADOK_PERC2" HasMetadata="false" HasOnlyUnitMetadata="false" HasChild="0"&gt;&lt;Name LocaleIsoCode="en"&gt;enterprises with speed of the fixed line connection to the internet sufficient for the actual needs (percentages)&lt;/Name&gt;&lt;Name LocaleIsoCode="it"&gt;imprese con velocità di connessione fissa a Internet sufficiente per le esigenze attuali (incidenza %)&lt;/Name&gt;&lt;/ChildMember&gt;&lt;/Member&gt;&lt;Member Code="E_CHTB_PERC" HasMetadata="false" HasOnlyUnitMetadata="false" HasChild="0"&gt;&lt;Name LocaleIsoCode="en"&gt;enterprises with a chat service via Internet where a chatbot or a virtual agent replies to customers (percentages)&lt;/Name&gt;&lt;Name LocaleIsoCode="it"&gt;imprese con un servizio di conversazione via Internet con un chatbot che risponde alle domande dei clienti (incidenza %)&lt;/Name&gt;&lt;/Member&gt;&lt;Member Code="E_CHTP_PERC" HasMetadata="false" HasOnlyUnitMetadata="false" HasChild="0"&gt;&lt;Name LocaleIsoCode="en"&gt;enterprises with a chat service via Internet where a person replies to customers (percentages)&lt;/Name&gt;&lt;Name LocaleIsoCode="it"&gt;imprese con un servizio di conversazione via Internet con persone che rispondono (incidenza %)&lt;/Name&gt;&lt;/Member&gt;&lt;Member Code="E_VBU_PERC2" HasMetadata="false" HasOnlyUnitMetadata="false" HasChild="0"&gt;&lt;Name LocaleIsoCode="en"&gt;usage of information about visitors' behaviour on its website (percentages)&lt;/Name&gt;&lt;Name LocaleIsoCode="it"&gt;utilizzo di informazioni sul comportamento dei visitatori del proprio sito Web (incidenza %)&lt;/Name&gt;&lt;/Member&gt;&lt;Member Code="ICT_TITO2" HasMetadata="false" HasOnlyUnitMetadata="false" HasChild="1"&gt;&lt;Name LocaleIsoCode="en"&gt;enterprises with a web site or a homepage, by facilities supplied (percentages)&lt;/Name&gt;&lt;Name LocaleIsoCode="it"&gt;imprese con sito Web/home page o almeno una pagina su Internet, per servizio offerto (incidenza %)&lt;/Name&gt;&lt;ChildMember Code="E_WEBORD_PERC" HasMetadata="false" HasOnlyUnitMetadata="false" HasChild="0"&gt;&lt;Name LocaleIsoCode="en"&gt;online ordering, reservation or booking &lt;/Name&gt;&lt;Name LocaleIsoCode="it"&gt;ordinazioni o prenotazioni on-line &lt;/Name&gt;&lt;/ChildMember&gt;&lt;ChildMember Code="E_WEBACC_PERC" HasMetadata="false" HasOnlyUnitMetadata="false" HasChild="0"&gt;&lt;Name LocaleIsoCode="en"&gt;product catalogues or price lists &lt;/Name&gt;&lt;Name LocaleIsoCode="it"&gt;cataloghi o listini prezzi &lt;/Name&gt;&lt;/ChildMember&gt;&lt;ChildMember Code="E_WEBOT_PERC" HasMetadata="false" HasOnlyUnitMetadata="false" HasChild="0"&gt;&lt;Name LocaleIsoCode="en"&gt;order tracking available on line &lt;/Name&gt;&lt;Name LocaleIsoCode="it"&gt;tracciabilità on-line dello stato dell'ordine &lt;/Name&gt;&lt;/ChildMember&gt;&lt;ChildMember Code="E_WEBCTM_PERC" HasMetadata="false" HasOnlyUnitMetadata="false" HasChild="0"&gt;&lt;Name LocaleIsoCode="en"&gt;customization or product design &lt;/Name&gt;&lt;Name LocaleIsoCode="it"&gt;personalizzazione e progettazione di prodotti &lt;/Name&gt;&lt;/ChildMember&gt;&lt;ChildMember Code="E_WEBPER_PERC" HasMetadata="false" HasOnlyUnitMetadata="false" HasChild="0"&gt;&lt;Name LocaleIsoCode="en"&gt;customization of site' content &lt;/Name&gt;&lt;Name LocaleIsoCode="it"&gt;personalizzazione dei contenuti del sito &lt;/Name&gt;&lt;/ChildMember&gt;&lt;ChildMember Code="E_WEBVAC_PERC" HasMetadata="false" HasOnlyUnitMetadata="false" HasChild="0"&gt;&lt;Name LocaleIsoCode="en"&gt;advertisement of open job positions or online job applications&lt;/Name&gt;&lt;Name LocaleIsoCode="it"&gt;annunci di posti di lavoro vacanti e/o domande di impiego on-line&lt;/Name&gt;&lt;/ChildMember&gt;&lt;ChildMember Code="E_WEBPAY_PERC" HasMetadata="false" HasOnlyUnitMetadata="false" HasChild="0"&gt;&lt;Name LocaleIsoCode="en"&gt;on-line payment&lt;/Name&gt;&lt;Name LocaleIsoCode="it"&gt;pagamenti on-line&lt;/Name&gt;&lt;/ChildMember&gt;&lt;ChildMember Code="E_WEBSM_PERC" HasMetadata="false" HasOnlyUnitMetadata="false" HasChild="0"&gt;&lt;Name LocaleIsoCode="en"&gt;links to the enterprise's social media profiles &lt;/Name&gt;&lt;Name LocaleIsoCode="it"&gt;link a profili dell'impresa sui social media &lt;/Name&gt;&lt;/ChildMember&gt;&lt;/Member&gt;&lt;Member Code="E_PMD_PERC" HasMetadata="true" HasOnlyUnitMetadata="false" HasChild="0"&gt;&lt;Name LocaleIsoCode="en"&gt;enterprises providing to the persons employed portable devices that allow a mobile connection to the Internet for business use (percentages)&lt;/Name&gt;&lt;Name LocaleIsoCode="it"&gt;imprese che forniscono agli addetti dispositivi portatili e connessioni mobili a Internet per scopi lavorativi (incidenza %)&lt;/Name&gt;&lt;/Member&gt;&lt;Member Code="E_EMPMD_GT5_PERC" HasMetadata="true" HasOnlyUnitMetadata="false" HasChild="0"&gt;&lt;Name LocaleIsoCode="en"&gt;enterprises providing to more than 5% of persons employed portable devices that allowed a mobile connection (percentages)&lt;/Name&gt;&lt;Name LocaleIsoCode="it"&gt;imprese che forniscono a più del 5% degli addetti dispositivi portatili con connessione mobile (incidenza %)&lt;/Name&gt;&lt;/Member&gt;&lt;Member Code="E_EMPMD_GT10_PERC" HasMetadata="true" HasOnlyUnitMetadata="false" HasChild="0"&gt;&lt;Name LocaleIsoCode="en"&gt;enterprises providing to more than 10% of persons employed portable devices that allowed a mobile connection (percentages)&lt;/Name&gt;&lt;Name LocaleIsoCode="it"&gt;imprese che forniscono a più del 10% degli addetti dispositivi portatili con connessione mobile (incidenza %)&lt;/Name&gt;&lt;/Member&gt;&lt;Member Code="E_EMPMD_GT20_PERC" HasMetadata="true" HasOnlyUnitMetadata="false" HasChild="0"&gt;&lt;Name LocaleIsoCode="en"&gt;enterprises providing to more than 20% of persons employed portable devices that allowed a mobile connection (percentages)&lt;/Name&gt;&lt;Name LocaleIsoCode="it"&gt;imprese che forniscono a più del 20% degli addetti dispositivi portatili con connessione mobile (incidenza %)&lt;/Name&gt;&lt;/Member&gt;&lt;/Dimension&gt;&lt;Dimension Code="ATECO_2007" HasMetadata="false" CommonCode="ATECO_2007" Display="labels"&gt;&lt;Name LocaleIsoCode="en"&gt;NACE 2007&lt;/Name&gt;&lt;Name LocaleIsoCode="it"&gt;Ateco 2007&lt;/Name&gt;&lt;Member Code="C" HasMetadata="false" HasOnlyUnitMetadata="false" HasChild="1"&gt;&lt;Name LocaleIsoCode="en"&gt;manufacturing&lt;/Name&gt;&lt;Name LocaleIsoCode="it"&gt;attività manifatturiere&lt;/Name&gt;&lt;ChildMember Code="CA" HasMetadata="true" HasOnlyUnitMetadata="false" HasChild="0"&gt;&lt;Name LocaleIsoCode="en"&gt;manufacture of food products, beverages and tobacco products&lt;/Name&gt;&lt;Name LocaleIsoCode="it"&gt;industrie alimentari, delle bevande e del tabacco&lt;/Name&gt;&lt;/ChildMember&gt;&lt;ChildMember Code="CB" HasMetadata="true" HasOnlyUnitMetadata="false" HasChild="0"&gt;&lt;Name LocaleIsoCode="en"&gt;manufacture of textiles, apparel, leather and related products&lt;/Name&gt;&lt;Name LocaleIsoCode="it"&gt;industrie tessili, dell'abbigliamento, articoli in pelle e simili&lt;/Name&gt;&lt;/ChildMember&gt;&lt;ChildMember Code="CC" HasMetadata="true" HasOnlyUnitMetadata="false" HasChild="0"&gt;&lt;Name LocaleIsoCode="en"&gt;manufacture of wood and paper products, and printing&lt;/Name&gt;&lt;Name LocaleIsoCode="it"&gt;industria dei prodotti in legno e carta, stampa&lt;/Name&gt;&lt;/ChildMember&gt;&lt;ChildMember Code="CD-CG" HasMetadata="true" HasOnlyUnitMetadata="false" HasChild="0"&gt;&lt;Name LocaleIsoCode="en"&gt;manufacture of coke and refined petroleum products, of chemicals and chemical products, of basic pharmaceutical products and preparations, of rubber, plastic and of other non-metallic mineral products&lt;/Name&gt;&lt;Name LocaleIsoCode="it"&gt;fabbricazione di coke e di prodotti derivanti dalla raffinazione del petrolio, di prodotti chimici,  di prodotti farmaceutici, di articoli in gomma e materie plastiche e di prodotti della lavorazione di minerali non metalliferi&lt;/Name&gt;&lt;/ChildMember&gt;&lt;ChildMember Code="CH" HasMetadata="true" HasOnlyUnitMetadata="false" HasChild="0"&gt;&lt;Name LocaleIsoCode="en"&gt;manufacture of basic metals and fabricated metal products, except machinery and equipment&lt;/Name&gt;&lt;Name LocaleIsoCode="it"&gt;metallurgia  e fabbricazione di prodotti in metallo esclusi macchinari e attrezzature&lt;/Name&gt;&lt;/ChildMember&gt;&lt;ChildMember Code="CI" HasMetadata="true" HasOnlyUnitMetadata="false" HasChild="1"&gt;&lt;Name LocaleIsoCode="en"&gt;manufacture of computer, electronic and optical products&lt;/Name&gt;&lt;Name LocaleIsoCode="it"&gt;fabbricazione di computer e prodotti di elettronica  e ottica; apparecchi elettromedicali, apparecchi di misurazione e di orologi&lt;/Name&gt;&lt;ChildMember Code="26" HasMetadata="false" HasOnlyUnitMetadata="false" HasChild="0"&gt;&lt;Name LocaleIsoCode="en"&gt;manufacture of computer, electronic and optical products&lt;/Name&gt;&lt;Name LocaleIsoCode="it"&gt;fabbricazione di computer e prodotti di elettronica e ottica, apparecchi elettromedicali, apparecchi di misurazione e di orologi&lt;/Name&gt;&lt;/ChildMember&gt;&lt;/ChildMember&gt;&lt;ChildMember Code="CJ-CK" HasMetadata="true" HasOnlyUnitMetadata="false" HasChild="0"&gt;&lt;Name LocaleIsoCode="en"&gt;manufacture of electrical equipment and of machinery and equipment n.e.c. &lt;/Name&gt;&lt;Name LocaleIsoCode="it"&gt;fabbricazione di apparecchiature elettriche ed apparecchiature per uso domestico non elettriche e di macchinari ed apparecchiature nca&lt;/Name&gt;&lt;/ChildMember&gt;&lt;ChildMember Code="CL" HasMetadata="true" HasOnlyUnitMetadata="false" HasChild="0"&gt;&lt;Name LocaleIsoCode="en"&gt;manufacture of transport equipment&lt;/Name&gt;&lt;Name LocaleIsoCode="it"&gt;fabbricazione di mezzi di trasporto&lt;/Name&gt;&lt;/ChildMember&gt;&lt;ChildMember Code="CM" HasMetadata="true" HasOnlyUnitMetadata="false" HasChild="0"&gt;&lt;Name LocaleIsoCode="en"&gt;other manufacturing, and repair and installation of machinery and equipment&lt;/Name&gt;&lt;Name LocaleIsoCode="it"&gt;altre industrie manifatturiere, riparazione e installazione di macchine e apparecchiature&lt;/Name&gt;&lt;/ChildMember&gt;&lt;/Member&gt;&lt;Member Code="0036" HasMetadata="false" HasOnlyUnitMetadata="false" HasChild="0"&gt;&lt;Name LocaleIsoCode="en"&gt;electricity, gas steam, air conditioning supply, water supply, sewerage, waste management and remediation activities (d-e)&lt;/Name&gt;&lt;Name LocaleIsoCode="it"&gt;fornitura di energia elettrica, gas, vapore e aria condizionata, acqua, reti fognarie, attività di gestione dei rifiuti e risanamento (d-e)&lt;/Name&gt;&lt;/Member&gt;&lt;Member Code="F" HasMetadata="true" HasOnlyUnitMetadata="false" HasChild="0"&gt;&lt;Name LocaleIsoCode="en"&gt;construction&lt;/Name&gt;&lt;Name LocaleIsoCode="it"&gt;costruzioni&lt;/Name&gt;&lt;/Member&gt;&lt;Member Code="G" HasMetadata="true" HasOnlyUnitMetadata="false" HasChild="0"&gt;&lt;Name LocaleIsoCode="en"&gt;wholesale and retail trade repair of motor vehicles and motorcycles&lt;/Name&gt;&lt;Name LocaleIsoCode="it"&gt;commercio all'ingrosso e al dettaglio, riparazione di autoveicoli e motocicli&lt;/Name&gt;&lt;/Member&gt;&lt;Member Code="0049" HasMetadata="true" HasOnlyUnitMetadata="false" HasChild="0"&gt;&lt;Name LocaleIsoCode="en"&gt;transport and storage, except warehousing and support activities for transportation (h except 53)&lt;/Name&gt;&lt;Name LocaleIsoCode="it"&gt;trasporto e magazzinaggio, esclusi servizi postali e corrieri (h escluso 53)&lt;/Name&gt;&lt;/Member&gt;&lt;Member Code="H" HasMetadata="false" HasOnlyUnitMetadata="false" HasChild="1"&gt;&lt;Name LocaleIsoCode="en"&gt;transportation and storage&lt;/Name&gt;&lt;Name LocaleIsoCode="it"&gt;trasporto e magazzinaggio&lt;/Name&gt;&lt;ChildMember Code="53" HasMetadata="false" HasOnlyUnitMetadata="false" HasChild="0"&gt;&lt;Name LocaleIsoCode="en"&gt;postal and courier activities&lt;/Name&gt;&lt;Name LocaleIsoCode="it"&gt;servizi postali e attività di corriere&lt;/Name&gt;&lt;/ChildMember&gt;&lt;/Member&gt;&lt;Member Code="I" HasMetadata="false" HasOnlyUnitMetadata="false" HasChild="1"&gt;&lt;Name LocaleIsoCode="en"&gt;accommodation and food service activities&lt;/Name&gt;&lt;Name LocaleIsoCode="it"&gt;attività dei servizi di alloggio e di ristorazione&lt;/Name&gt;&lt;ChildMember Code="55" HasMetadata="false" HasOnlyUnitMetadata="false" HasChild="0"&gt;&lt;Name LocaleIsoCode="en"&gt;accommodation &lt;/Name&gt;&lt;Name LocaleIsoCode="it"&gt;alloggio&lt;/Name&gt;&lt;/ChildMember&gt;&lt;ChildMember Code="56" HasMetadata="false" HasOnlyUnitMetadata="false" HasChild="0"&gt;&lt;Name LocaleIsoCode="en"&gt;food service activities&lt;/Name&gt;&lt;Name LocaleIsoCode="it"&gt;attività dei servizi di ristorazione&lt;/Name&gt;&lt;/ChildMember&gt;&lt;/Member&gt;&lt;Member Code="J" HasMetadata="false" HasOnlyUnitMetadata="false" HasChild="1"&gt;&lt;Name LocaleIsoCode="en"&gt;information and communication&lt;/Name&gt;&lt;Name LocaleIsoCode="it"&gt;servizi di informazione e comunicazione&lt;/Name&gt;&lt;ChildMember Code="JA" HasMetadata="false" HasOnlyUnitMetadata="false" HasChild="1"&gt;&lt;Name LocaleIsoCode="en"&gt;publishing, audiovisual and broadcasting activities&lt;/Name&gt;&lt;Name LocaleIsoCode="it"&gt;attività editoriali, audiovisivi e attività di trasmissione&lt;/Name&gt;&lt;ChildMember Code="JA_X_58" HasMetadata="true" HasOnlyUnitMetadata="false" HasChild="0"&gt;&lt;Name LocaleIsoCode="en"&gt;motion picture, video and television programme production, sound recording&lt;/Name&gt;&lt;Name LocaleIsoCode="it"&gt;attività di produzione cinematografica, di video e di programmi televisivi, di registrazioni musicali e sonore&lt;/Name&gt;&lt;/ChildMember&gt;&lt;ChildMember Code="58" HasMetadata="false" HasOnlyUnitMetadata="false" HasChild="0"&gt;&lt;Name LocaleIsoCode="en"&gt;publishing activities&lt;/Name&gt;&lt;Name LocaleIsoCode="it"&gt;attività editoriali&lt;/Name&gt;&lt;/ChildMember&gt;&lt;/ChildMember&gt;&lt;ChildMember Code="JB" HasMetadata="false" HasOnlyUnitMetadata="false" HasChild="1"&gt;&lt;Name LocaleIsoCode="en"&gt;telecommunications&lt;/Name&gt;&lt;Name LocaleIsoCode="it"&gt;telecomunicazioni&lt;/Name&gt;&lt;ChildMember Code="61" HasMetadata="false" HasOnlyUnitMetadata="false" HasChild="0"&gt;&lt;Name LocaleIsoCode="en"&gt;telecommunications&lt;/Name&gt;&lt;Name LocaleIsoCode="it"&gt;telecomunicazioni&lt;/Name&gt;&lt;/ChildMember&gt;&lt;/ChildMember&gt;&lt;ChildMember Code="JC" HasMetadata="true" HasOnlyUnitMetadata="false" HasChild="0"&gt;&lt;Name LocaleIsoCode="en"&gt;it and other information services&lt;/Name&gt;&lt;Name LocaleIsoCode="it"&gt;informatica ed altri servizi d'informazione&lt;/Name&gt;&lt;/ChildMember&gt;&lt;/Member&gt;&lt;Member Code="L" HasMetadata="true" HasOnlyUnitMetadata="false" HasChild="1"&gt;&lt;Name LocaleIsoCode="en"&gt;real estate activities&lt;/Name&gt;&lt;Name LocaleIsoCode="it"&gt;attività immobiliari&lt;/Name&gt;&lt;ChildMember Code="68" HasMetadata="false" HasOnlyUnitMetadata="false" HasChild="0"&gt;&lt;Name LocaleIsoCode="en"&gt;real estate activities&lt;/Name&gt;&lt;Name LocaleIsoCode="it"&gt;attività immobiliari&lt;/Name&gt;&lt;/ChildMember&gt;&lt;/Member&gt;&lt;Member Code="0031" HasMetadata="true" HasOnlyUnitMetadata="false" HasChild="0"&gt;&lt;Name LocaleIsoCode="en"&gt;professional, scientific and technical activities except veterinary activities&lt;/Name&gt;&lt;Name LocaleIsoCode="it"&gt;attività professionali, scientifiche e tecniche escluso servizi veterinari (m escluso 75)&lt;/Name&gt;&lt;/Member&gt;&lt;Member Code="0032" HasMetadata="true" HasOnlyUnitMetadata="false" HasChild="0"&gt;&lt;Name LocaleIsoCode="en"&gt;administrative and support service activities except travel agency, tour operator and other reservation service and related activities (N escluso 79)&lt;/Name&gt;&lt;Name LocaleIsoCode="it"&gt;noleggio, agenzie di viaggio, servizi di supporto alle imprese escluso attività dei servizi delle agenzie di viaggio, dei tour operator e servizi di prenotazione e attività connesse (N escluso 79)&lt;/Name&gt;&lt;/Member&gt;&lt;Member Code="N" HasMetadata="false" HasOnlyUnitMetadata="false" HasChild="1"&gt;&lt;Name LocaleIsoCode="en"&gt;administrative and support service activities&lt;/Name&gt;&lt;Name LocaleIsoCode="it"&gt;noleggio, agenzie di viaggio, servizi di supporto alle imprese&lt;/Name&gt;&lt;ChildMember Code="79" HasMetadata="false" HasOnlyUnitMetadata="false" HasChild="0"&gt;&lt;Name LocaleIsoCode="en"&gt;travel agency, tour operator and other reservation service and related activities&lt;/Name&gt;&lt;Name LocaleIsoCode="it"&gt;attività dei servizi delle agenzie di viaggio, dei tour operator e servizi di prenotazione e attività connesse&lt;/Name&gt;&lt;/ChildMember&gt;&lt;/Member&gt;&lt;Member Code="0033" HasMetadata="true" HasOnlyUnitMetadata="false" HasChild="0"&gt;&lt;Name LocaleIsoCode="en"&gt;ict sector&lt;/Name&gt;&lt;Name LocaleIsoCode="it"&gt;settore ict &lt;/Name&gt;&lt;/Member&gt;&lt;Member Code="0034" HasMetadata="false" HasOnlyUnitMetadata="false" HasChild="0"&gt;&lt;Name LocaleIsoCode="en"&gt;total non financial services (g-n, including 951 and excluding 75 and  k)&lt;/Name&gt;&lt;Name LocaleIsoCode="it"&gt;totale servizi non finanziari (g-n, incluso 951, escluso 75 e k)&lt;/Name&gt;&lt;/Member&gt;&lt;Member Code="0035" HasMetadata="false" HasOnlyUnitMetadata="false" HasChild="0"&gt;&lt;Name LocaleIsoCode="en"&gt;total economic activities  (c-n, including 951, excluding 75 and k)&lt;/Name&gt;&lt;Name LocaleIsoCode="it"&gt;totale attività economiche (c-n, inclusa la 951, escluse 75 e k)&lt;/Name&gt;&lt;/Member&gt;&lt;/Dimension&gt;&lt;Dimension Code="CLLVT" HasMetadata="false" CommonCode="CLLVT" Display="labels"&gt;&lt;Name LocaleIsoCode="en"&gt;Size classes of persons employed&lt;/Name&gt;&lt;Name LocaleIsoCode="it"&gt;Classe di addetti&lt;/Name&gt;&lt;Member Code="W10_49" HasMetadata="false" HasOnlyUnitMetadata="false" HasChild="0"&gt;&lt;Name LocaleIsoCode="en"&gt;10-49&lt;/Name&gt;&lt;Name LocaleIsoCode="it"&gt;10-49&lt;/Name&gt;&lt;/Member&gt;&lt;Member Code="W50_99" HasMetadata="false" HasOnlyUnitMetadata="false" HasChild="0"&gt;&lt;Name LocaleIsoCode="en"&gt;50-99&lt;/Name&gt;&lt;Name LocaleIsoCode="it"&gt;50-99&lt;/Name&gt;&lt;/Member&gt;&lt;Member Code="W100_249" HasMetadata="false" HasOnlyUnitMetadata="false" HasChild="0"&gt;&lt;Name LocaleIsoCode="en"&gt;100-249&lt;/Name&gt;&lt;Name LocaleIsoCode="it"&gt;100-249&lt;/Name&gt;&lt;/Member&gt;&lt;Member Code="W_GE250" HasMetadata="false" HasOnlyUnitMetadata="false" HasChild="0"&gt;&lt;Name LocaleIsoCode="en"&gt;250 and over&lt;/Name&gt;&lt;Name LocaleIsoCode="it"&gt;250 e più&lt;/Name&gt;&lt;/Member&gt;&lt;Member Code="W_GE10" HasMetadata="false" HasOnlyUnitMetadata="false" HasChild="0" IsDisplayed="true"&gt;&lt;Name LocaleIsoCode="en"&gt;10 and over&lt;/Name&gt;&lt;Name LocaleIsoCode="it"&gt;10 e più&lt;/Name&gt;&lt;/Member&gt;&lt;/Dimension&gt;&lt;Dimension Code="TIME" HasMetadata="false" CommonCode="TIME" Display="labels"&gt;&lt;Name LocaleIsoCode="en"&gt;Select time&lt;/Name&gt;&lt;Name LocaleIsoCode="it"&gt;Seleziona periodo&lt;/Name&gt;&lt;Member Code="2012" HasMetadata="false"&gt;&lt;Name LocaleIsoCode="en"&gt;2012&lt;/Name&gt;&lt;Name LocaleIsoCode="it"&gt;2012&lt;/Name&gt;&lt;/Member&gt;&lt;Member Code="2013" HasMetadata="false"&gt;&lt;Name LocaleIsoCode="en"&gt;2013&lt;/Name&gt;&lt;Name LocaleIsoCode="it"&gt;2013&lt;/Name&gt;&lt;/Member&gt;&lt;Member Code="2014" HasMetadata="false"&gt;&lt;Name LocaleIsoCode="en"&gt;2014&lt;/Name&gt;&lt;Name LocaleIsoCode="it"&gt;2014&lt;/Name&gt;&lt;/Member&gt;&lt;Member Code="2015" HasMetadata="false"&gt;&lt;Name LocaleIsoCode="en"&gt;2015&lt;/Name&gt;&lt;Name LocaleIsoCode="it"&gt;2015&lt;/Name&gt;&lt;/Member&gt;&lt;Member Code="2016" HasMetadata="false"&gt;&lt;Name LocaleIsoCode="en"&gt;2016&lt;/Name&gt;&lt;Name LocaleIsoCode="it"&gt;2016&lt;/Name&gt;&lt;/Member&gt;&lt;Member Code="2017" HasMetadata="false"&gt;&lt;Name LocaleIsoCode="en"&gt;2017&lt;/Name&gt;&lt;Name LocaleIsoCode="it"&gt;2017&lt;/Name&gt;&lt;/Member&gt;&lt;Member Code="2018" HasMetadata="false"&gt;&lt;Name LocaleIsoCode="en"&gt;2018&lt;/Name&gt;&lt;Name LocaleIsoCode="it"&gt;2018&lt;/Name&gt;&lt;/Member&gt;&lt;Member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LocaleIsoCode="it"&gt;2020&lt;/Name&gt;&lt;/Member&gt;&lt;/Dimension&gt;&lt;WBOSInformations&gt;&lt;TimeDimension WebTreeWasUsed="false"&gt;&lt;StartCodes Annual="2012" /&gt;&lt;EndCodes Annual="2020" /&gt;&lt;/TimeDimension&gt;&lt;/WBOSInformations&gt;&lt;Tabulation Axis="horizontal"&gt;&lt;Dimension Code="TIME" CommonCode="TIME" /&gt;&lt;Dimension Code="VARICT" CommonCode="VARICT" /&gt;&lt;/Tabulation&gt;&lt;Tabulation Axis="vertical"&gt;&lt;Dimension Code="ATECO_2007" CommonCode="ATECO_2007" /&gt;&lt;/Tabulation&gt;&lt;Tabulation Axis="page"&gt;&lt;Dimension Code="CLLVT" CommonCode="CLLVT" /&gt;&lt;Dimension Code="ITTER107" CommonCode="ITTER107" /&gt;&lt;/Tabulation&gt;&lt;Formatting&gt;&lt;Labels LocaleIsoCode="it" /&gt;&lt;Power&gt;0&lt;/Power&gt;&lt;Decimals&gt;1&lt;/Decimals&gt;&lt;SkipEmptyLines&gt;true&lt;/SkipEmptyLines&gt;&lt;SkipEmptyCols&gt;tru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LocaleIsoCode="it"&gt;Connessione e utilizzo di internet, sito web&lt;/Name&gt;&lt;AbsoluteUri&gt;http://dati.istat.it//View.aspx?QueryId=24807&amp;amp;QueryType=Public&amp;amp;Lang=it&lt;/AbsoluteUri&gt;&lt;/Query&gt;&lt;/WebTableParameter&gt;</t>
  </si>
  <si>
    <t>Imprese alimentari bevande e tabacco</t>
  </si>
  <si>
    <t>ordinazioni/prenotazioni on line</t>
  </si>
  <si>
    <t>personbalizzazione e progettazione prodotti</t>
  </si>
  <si>
    <t>imprese che forniscono a più del 20% degli addetti dispositivi portatili con connessione mobile (incidenza %)</t>
  </si>
  <si>
    <t>Fig.2.6 - Connessione e utilizzo di internet delle imprese alimentari, delle bevande e del tabacco</t>
  </si>
  <si>
    <t>Fig. 2.7 - Evoluzione delle cooperative agricole e dei soci in Italia (valori assoluti)</t>
  </si>
  <si>
    <t>Tab. 2.7 - La struttura delle cooperative agricole per comparto produttivo (valori assoluti e incidenza percentuale)</t>
  </si>
  <si>
    <t>Non alimentari</t>
  </si>
  <si>
    <t>Agosto</t>
  </si>
  <si>
    <t>Settembre</t>
  </si>
  <si>
    <t>Ottobre</t>
  </si>
  <si>
    <t>Novembre</t>
  </si>
  <si>
    <t>Dicembre</t>
  </si>
  <si>
    <t>Gennaio</t>
  </si>
  <si>
    <t>Febbraio</t>
  </si>
  <si>
    <t>Marzo</t>
  </si>
  <si>
    <t>Aprile</t>
  </si>
  <si>
    <t>Maggio</t>
  </si>
  <si>
    <t>Giugno</t>
  </si>
  <si>
    <t>Luglio</t>
  </si>
  <si>
    <t>Gennaio(a)</t>
  </si>
  <si>
    <t>Febbraio(a)</t>
  </si>
  <si>
    <t>Marzo(a)</t>
  </si>
  <si>
    <t>Aprile(a)</t>
  </si>
  <si>
    <t>Maggio(a)</t>
  </si>
  <si>
    <t>Giugno(a)</t>
  </si>
  <si>
    <t>Luglio(a)</t>
  </si>
  <si>
    <t>Agosto(a)</t>
  </si>
  <si>
    <t>(a) Dati provvisori</t>
  </si>
  <si>
    <t>Tab. 2.13 Servizi di ristorazione (distribuzione delle imprese attive per Regione - anno 2020)</t>
  </si>
  <si>
    <t>Tab. 2.14 -Servizi di ristorazione (distribuzione % regionale delle imprese attive per forma giuridica - anno 2020)</t>
  </si>
  <si>
    <t>Tab.2.16 -Tasso di imprenditorialità nei servizi di ristorazione (imprese iscritte-imprese cessate*/imprese attive - valori %, anno 2020)</t>
  </si>
  <si>
    <t>-</t>
  </si>
  <si>
    <t>var. % anno prec.</t>
  </si>
  <si>
    <t>var. % 2020/2010</t>
  </si>
  <si>
    <t>Valle d'Aosta</t>
  </si>
  <si>
    <t>Fig. 2.1 -  Incidenza % del numero di aziende con superficie in affitto e della SAU in affitto per OTE</t>
  </si>
  <si>
    <t>1 Al netto di quelle d'ufficio.</t>
  </si>
  <si>
    <t>2 Il tasso è dato dal rapporto tra il saldo tra iscrizioni e cessazioni rilevate nel periodo e lo stock delle imprese registrate all'inizio del periodo considerato</t>
  </si>
  <si>
    <t>Fonte: ISTAT.</t>
  </si>
  <si>
    <t>Fonte: elaboazioni su dati ISTAT.</t>
  </si>
  <si>
    <t>Addetti (%)</t>
  </si>
  <si>
    <t>Addetti per impresa</t>
  </si>
  <si>
    <t>Fonte: elaborazioni su dati Alleanza Cooperative Italiane</t>
  </si>
  <si>
    <t>Fonte: elaborazioni su dati Alleanza Cooperative Italiane.</t>
  </si>
  <si>
    <t xml:space="preserve">Fonte: elaborazioni su dati Infocamere </t>
  </si>
  <si>
    <t>* Dati aggiornati al mese di ottobre.</t>
  </si>
  <si>
    <t>Fonte: elaborazioni su dati MIPAAF</t>
  </si>
  <si>
    <t>Fonte: elaborazioni da Decreto-legge n. 59 del 6/05/2021</t>
  </si>
  <si>
    <t>Fig. 2.8 - Risorse annuali  per contratti di filiera e di distretto</t>
  </si>
  <si>
    <t>Fonte: elaborazioni Fipe su dati Infocamere</t>
  </si>
  <si>
    <r>
      <t xml:space="preserve">Tab. 2.1 - </t>
    </r>
    <r>
      <rPr>
        <i/>
        <sz val="10"/>
        <rFont val="Calibri"/>
        <family val="2"/>
        <scheme val="minor"/>
      </rPr>
      <t>Distribuzione delle imprese registrate per forma giuridica - Settore agricoltura, caccia e silvicoltura - 2020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</si>
  <si>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Le variazioni delle imprese possono riguardare il cambiamento di provincia, dell' attività economica e/o di forma giuridica, non necessariamente danno luogo a cessazioni e/o re-iscrizioni delle medesime.</t>
    </r>
  </si>
  <si>
    <r>
      <t>Tab. 2.15 -Servizi di ristorazione: saldo delle imprese per forma giuridica (iscritte - cessate*, anno 2020</t>
    </r>
    <r>
      <rPr>
        <sz val="1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)</t>
    </r>
  </si>
  <si>
    <r>
      <t>TAB. 2.9 - NUMERO DI OP/AOP RICONOSCIUTE PER REGIONE E COMPARTO PRODUTTIVO AL 2020</t>
    </r>
    <r>
      <rPr>
        <vertAlign val="superscript"/>
        <sz val="10"/>
        <color rgb="FF000000"/>
        <rFont val="Calibri"/>
        <family val="2"/>
        <scheme val="minor"/>
      </rPr>
      <t xml:space="preserve">1 </t>
    </r>
    <r>
      <rPr>
        <sz val="10"/>
        <color rgb="FF000000"/>
        <rFont val="Calibri"/>
        <family val="2"/>
        <scheme val="minor"/>
      </rPr>
      <t>(valori assoluti e incidenza in %)</t>
    </r>
  </si>
  <si>
    <r>
      <t>Saldo</t>
    </r>
    <r>
      <rPr>
        <vertAlign val="superscript"/>
        <sz val="10"/>
        <color theme="1"/>
        <rFont val="Calibri"/>
        <family val="2"/>
        <scheme val="minor"/>
      </rPr>
      <t>1</t>
    </r>
  </si>
  <si>
    <r>
      <t>Tasso di var. % 2020</t>
    </r>
    <r>
      <rPr>
        <vertAlign val="superscript"/>
        <sz val="10"/>
        <color theme="1"/>
        <rFont val="Calibri"/>
        <family val="2"/>
        <scheme val="minor"/>
      </rPr>
      <t>2</t>
    </r>
  </si>
  <si>
    <r>
      <t>Tasso di var. % 2019</t>
    </r>
    <r>
      <rPr>
        <vertAlign val="superscript"/>
        <sz val="10"/>
        <color theme="1"/>
        <rFont val="Calibri"/>
        <family val="2"/>
        <scheme val="minor"/>
      </rPr>
      <t>2</t>
    </r>
  </si>
  <si>
    <r>
      <t>Tab. 2.3 - Le imprese agricole e la Superficie agricola utilizzata (Sau) per regione</t>
    </r>
    <r>
      <rPr>
        <i/>
        <sz val="10"/>
        <color theme="1"/>
        <rFont val="Calibri"/>
        <family val="2"/>
        <scheme val="minor"/>
      </rPr>
      <t xml:space="preserve"> - 2018</t>
    </r>
  </si>
  <si>
    <t>Trentino- Alto Adige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</si>
</sst>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.0"/>
    <numFmt numFmtId="165" formatCode="0.0"/>
    <numFmt numFmtId="166" formatCode="_-* #,##0_-;\-* #,##0_-;_-* &quot;-&quot;??_-;_-@_-"/>
    <numFmt numFmtId="167" formatCode="_-* #,##0.0_-;\-* #,##0.0_-;_-* &quot;-&quot;??_-;_-@_-"/>
    <numFmt numFmtId="168" formatCode="_-* #,##0\ _€_-;\-* #,##0\ _€_-;_-* &quot;-&quot;??\ _€_-;_-@_-"/>
    <numFmt numFmtId="169" formatCode="0.0%"/>
    <numFmt numFmtId="170" formatCode="_-* #,##0.0\ _€_-;\-* #,##0.0\ _€_-;_-* &quot;-&quot;??\ _€_-;_-@_-"/>
    <numFmt numFmtId="171" formatCode="#,##0.0_ ;\-#,##0.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</cellStyleXfs>
  <cellXfs count="267">
    <xf numFmtId="0" fontId="0" fillId="0" borderId="0" xfId="0"/>
    <xf numFmtId="0" fontId="4" fillId="0" borderId="0" xfId="0" applyFont="1"/>
    <xf numFmtId="0" fontId="6" fillId="0" borderId="0" xfId="5" applyFont="1" applyAlignment="1">
      <alignment horizontal="left" vertical="center" indent="1"/>
    </xf>
    <xf numFmtId="0" fontId="4" fillId="0" borderId="0" xfId="5" applyFont="1" applyAlignment="1">
      <alignment vertical="center"/>
    </xf>
    <xf numFmtId="0" fontId="4" fillId="0" borderId="0" xfId="5" applyFont="1"/>
    <xf numFmtId="0" fontId="5" fillId="0" borderId="0" xfId="0" applyFont="1"/>
    <xf numFmtId="0" fontId="4" fillId="0" borderId="0" xfId="0" applyFont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/>
    </xf>
    <xf numFmtId="0" fontId="7" fillId="0" borderId="0" xfId="0" quotePrefix="1" applyFont="1" applyAlignment="1">
      <alignment horizontal="left"/>
    </xf>
    <xf numFmtId="0" fontId="7" fillId="0" borderId="1" xfId="0" applyFont="1" applyBorder="1"/>
    <xf numFmtId="0" fontId="7" fillId="0" borderId="1" xfId="0" applyFont="1" applyBorder="1" applyAlignment="1">
      <alignment horizontal="center" wrapText="1"/>
    </xf>
    <xf numFmtId="0" fontId="7" fillId="0" borderId="1" xfId="0" quotePrefix="1" applyFont="1" applyBorder="1" applyAlignment="1">
      <alignment horizontal="center" wrapText="1"/>
    </xf>
    <xf numFmtId="0" fontId="7" fillId="0" borderId="0" xfId="0" applyFont="1"/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left"/>
    </xf>
    <xf numFmtId="3" fontId="7" fillId="0" borderId="0" xfId="0" quotePrefix="1" applyNumberFormat="1" applyFont="1" applyAlignment="1">
      <alignment horizontal="left"/>
    </xf>
    <xf numFmtId="0" fontId="7" fillId="0" borderId="3" xfId="0" quotePrefix="1" applyFont="1" applyBorder="1" applyAlignment="1">
      <alignment horizontal="left"/>
    </xf>
    <xf numFmtId="165" fontId="8" fillId="0" borderId="3" xfId="2" applyNumberFormat="1" applyFont="1" applyBorder="1" applyAlignment="1">
      <alignment horizontal="right"/>
    </xf>
    <xf numFmtId="0" fontId="7" fillId="0" borderId="0" xfId="0" applyFont="1" applyAlignment="1">
      <alignment horizontal="left" vertical="top" wrapText="1"/>
    </xf>
    <xf numFmtId="0" fontId="4" fillId="0" borderId="3" xfId="0" applyFont="1" applyBorder="1"/>
    <xf numFmtId="0" fontId="5" fillId="0" borderId="1" xfId="0" applyFont="1" applyBorder="1"/>
    <xf numFmtId="164" fontId="6" fillId="0" borderId="0" xfId="0" applyNumberFormat="1" applyFont="1"/>
    <xf numFmtId="164" fontId="8" fillId="0" borderId="0" xfId="0" applyNumberFormat="1" applyFont="1"/>
    <xf numFmtId="0" fontId="10" fillId="0" borderId="0" xfId="0" applyFont="1"/>
    <xf numFmtId="164" fontId="10" fillId="0" borderId="0" xfId="0" applyNumberFormat="1" applyFont="1"/>
    <xf numFmtId="164" fontId="11" fillId="0" borderId="0" xfId="0" applyNumberFormat="1" applyFont="1"/>
    <xf numFmtId="0" fontId="10" fillId="0" borderId="0" xfId="0" applyFont="1" applyBorder="1"/>
    <xf numFmtId="164" fontId="10" fillId="0" borderId="0" xfId="0" applyNumberFormat="1" applyFont="1" applyBorder="1"/>
    <xf numFmtId="164" fontId="11" fillId="0" borderId="0" xfId="0" applyNumberFormat="1" applyFont="1" applyBorder="1"/>
    <xf numFmtId="0" fontId="5" fillId="0" borderId="3" xfId="0" applyFont="1" applyBorder="1"/>
    <xf numFmtId="164" fontId="10" fillId="0" borderId="3" xfId="0" applyNumberFormat="1" applyFont="1" applyBorder="1"/>
    <xf numFmtId="164" fontId="11" fillId="0" borderId="3" xfId="0" applyNumberFormat="1" applyFont="1" applyBorder="1"/>
    <xf numFmtId="164" fontId="5" fillId="0" borderId="0" xfId="0" applyNumberFormat="1" applyFont="1"/>
    <xf numFmtId="164" fontId="12" fillId="0" borderId="0" xfId="0" applyNumberFormat="1" applyFont="1"/>
    <xf numFmtId="3" fontId="4" fillId="0" borderId="0" xfId="0" applyNumberFormat="1" applyFont="1"/>
    <xf numFmtId="3" fontId="6" fillId="0" borderId="0" xfId="0" applyNumberFormat="1" applyFont="1"/>
    <xf numFmtId="3" fontId="8" fillId="0" borderId="0" xfId="0" applyNumberFormat="1" applyFont="1"/>
    <xf numFmtId="0" fontId="4" fillId="0" borderId="0" xfId="0" applyFont="1" applyBorder="1"/>
    <xf numFmtId="3" fontId="6" fillId="0" borderId="0" xfId="0" applyNumberFormat="1" applyFont="1" applyBorder="1"/>
    <xf numFmtId="3" fontId="8" fillId="0" borderId="0" xfId="0" applyNumberFormat="1" applyFont="1" applyBorder="1"/>
    <xf numFmtId="3" fontId="10" fillId="0" borderId="0" xfId="0" applyNumberFormat="1" applyFont="1"/>
    <xf numFmtId="3" fontId="11" fillId="0" borderId="0" xfId="0" applyNumberFormat="1" applyFont="1"/>
    <xf numFmtId="3" fontId="10" fillId="0" borderId="0" xfId="0" applyNumberFormat="1" applyFont="1" applyBorder="1"/>
    <xf numFmtId="3" fontId="11" fillId="0" borderId="0" xfId="0" applyNumberFormat="1" applyFont="1" applyBorder="1"/>
    <xf numFmtId="3" fontId="10" fillId="0" borderId="3" xfId="0" applyNumberFormat="1" applyFont="1" applyBorder="1"/>
    <xf numFmtId="3" fontId="11" fillId="0" borderId="3" xfId="0" applyNumberFormat="1" applyFont="1" applyBorder="1"/>
    <xf numFmtId="3" fontId="5" fillId="0" borderId="0" xfId="0" applyNumberFormat="1" applyFont="1"/>
    <xf numFmtId="3" fontId="12" fillId="0" borderId="0" xfId="0" applyNumberFormat="1" applyFont="1"/>
    <xf numFmtId="165" fontId="6" fillId="0" borderId="0" xfId="0" applyNumberFormat="1" applyFont="1"/>
    <xf numFmtId="1" fontId="8" fillId="0" borderId="0" xfId="0" applyNumberFormat="1" applyFont="1"/>
    <xf numFmtId="165" fontId="10" fillId="0" borderId="0" xfId="0" applyNumberFormat="1" applyFont="1"/>
    <xf numFmtId="1" fontId="11" fillId="0" borderId="0" xfId="0" applyNumberFormat="1" applyFont="1"/>
    <xf numFmtId="165" fontId="10" fillId="0" borderId="0" xfId="0" applyNumberFormat="1" applyFont="1" applyBorder="1"/>
    <xf numFmtId="1" fontId="11" fillId="0" borderId="0" xfId="0" applyNumberFormat="1" applyFont="1" applyBorder="1"/>
    <xf numFmtId="165" fontId="10" fillId="0" borderId="3" xfId="0" applyNumberFormat="1" applyFont="1" applyBorder="1"/>
    <xf numFmtId="1" fontId="11" fillId="0" borderId="3" xfId="0" applyNumberFormat="1" applyFont="1" applyBorder="1"/>
    <xf numFmtId="1" fontId="7" fillId="0" borderId="0" xfId="0" applyNumberFormat="1" applyFont="1"/>
    <xf numFmtId="0" fontId="13" fillId="0" borderId="0" xfId="0" applyFont="1" applyAlignment="1">
      <alignment horizontal="justify" vertical="center"/>
    </xf>
    <xf numFmtId="0" fontId="4" fillId="0" borderId="0" xfId="0" applyFont="1"/>
    <xf numFmtId="0" fontId="13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0" xfId="0" applyFont="1" applyAlignment="1"/>
    <xf numFmtId="0" fontId="15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quotePrefix="1" applyFont="1" applyAlignment="1">
      <alignment horizontal="right"/>
    </xf>
    <xf numFmtId="165" fontId="7" fillId="0" borderId="0" xfId="0" applyNumberFormat="1" applyFont="1"/>
    <xf numFmtId="165" fontId="4" fillId="0" borderId="0" xfId="0" applyNumberFormat="1" applyFont="1"/>
    <xf numFmtId="165" fontId="5" fillId="0" borderId="0" xfId="0" applyNumberFormat="1" applyFont="1"/>
    <xf numFmtId="1" fontId="4" fillId="0" borderId="0" xfId="0" applyNumberFormat="1" applyFont="1"/>
    <xf numFmtId="0" fontId="6" fillId="0" borderId="3" xfId="0" applyFont="1" applyBorder="1"/>
    <xf numFmtId="165" fontId="7" fillId="0" borderId="3" xfId="0" applyNumberFormat="1" applyFont="1" applyBorder="1"/>
    <xf numFmtId="169" fontId="10" fillId="0" borderId="0" xfId="2" applyNumberFormat="1" applyFont="1" applyFill="1"/>
    <xf numFmtId="169" fontId="10" fillId="0" borderId="0" xfId="2" applyNumberFormat="1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 wrapText="1"/>
    </xf>
    <xf numFmtId="3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 wrapText="1"/>
    </xf>
    <xf numFmtId="164" fontId="4" fillId="0" borderId="0" xfId="0" applyNumberFormat="1" applyFont="1"/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3" fontId="4" fillId="0" borderId="0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 wrapText="1"/>
    </xf>
    <xf numFmtId="164" fontId="4" fillId="0" borderId="0" xfId="0" applyNumberFormat="1" applyFont="1" applyBorder="1"/>
    <xf numFmtId="0" fontId="5" fillId="0" borderId="3" xfId="0" applyFont="1" applyBorder="1" applyAlignment="1">
      <alignment vertical="center" wrapText="1"/>
    </xf>
    <xf numFmtId="3" fontId="5" fillId="0" borderId="3" xfId="0" applyNumberFormat="1" applyFont="1" applyBorder="1" applyAlignment="1">
      <alignment vertical="center" wrapText="1"/>
    </xf>
    <xf numFmtId="3" fontId="5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/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3" fontId="5" fillId="0" borderId="0" xfId="0" applyNumberFormat="1" applyFont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/>
    <xf numFmtId="165" fontId="10" fillId="0" borderId="1" xfId="0" applyNumberFormat="1" applyFont="1" applyBorder="1"/>
    <xf numFmtId="0" fontId="4" fillId="0" borderId="2" xfId="0" applyFont="1" applyBorder="1" applyAlignment="1">
      <alignment horizontal="left" vertical="center"/>
    </xf>
    <xf numFmtId="0" fontId="4" fillId="0" borderId="8" xfId="0" applyFont="1" applyBorder="1"/>
    <xf numFmtId="0" fontId="4" fillId="0" borderId="8" xfId="0" applyFont="1" applyBorder="1" applyAlignment="1">
      <alignment horizontal="center"/>
    </xf>
    <xf numFmtId="3" fontId="4" fillId="0" borderId="8" xfId="0" applyNumberFormat="1" applyFont="1" applyBorder="1"/>
    <xf numFmtId="3" fontId="4" fillId="0" borderId="8" xfId="0" applyNumberFormat="1" applyFont="1" applyBorder="1" applyAlignment="1">
      <alignment horizontal="right"/>
    </xf>
    <xf numFmtId="3" fontId="13" fillId="0" borderId="8" xfId="0" applyNumberFormat="1" applyFont="1" applyBorder="1"/>
    <xf numFmtId="0" fontId="16" fillId="0" borderId="0" xfId="0" applyFont="1" applyAlignment="1">
      <alignment horizontal="justify" vertical="center"/>
    </xf>
    <xf numFmtId="166" fontId="4" fillId="0" borderId="0" xfId="3" applyNumberFormat="1" applyFont="1"/>
    <xf numFmtId="3" fontId="4" fillId="0" borderId="0" xfId="3" applyNumberFormat="1" applyFont="1"/>
    <xf numFmtId="3" fontId="13" fillId="0" borderId="0" xfId="0" applyNumberFormat="1" applyFont="1"/>
    <xf numFmtId="0" fontId="12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165" fontId="6" fillId="0" borderId="0" xfId="0" applyNumberFormat="1" applyFont="1" applyAlignment="1">
      <alignment horizontal="right"/>
    </xf>
    <xf numFmtId="165" fontId="4" fillId="0" borderId="2" xfId="0" applyNumberFormat="1" applyFont="1" applyBorder="1" applyAlignment="1">
      <alignment horizontal="right" indent="1"/>
    </xf>
    <xf numFmtId="165" fontId="4" fillId="0" borderId="0" xfId="0" applyNumberFormat="1" applyFont="1" applyAlignment="1">
      <alignment horizontal="right" indent="1"/>
    </xf>
    <xf numFmtId="3" fontId="5" fillId="0" borderId="3" xfId="0" applyNumberFormat="1" applyFont="1" applyBorder="1" applyAlignment="1">
      <alignment horizontal="right" indent="1"/>
    </xf>
    <xf numFmtId="165" fontId="5" fillId="0" borderId="3" xfId="0" applyNumberFormat="1" applyFont="1" applyBorder="1"/>
    <xf numFmtId="165" fontId="5" fillId="0" borderId="3" xfId="0" applyNumberFormat="1" applyFont="1" applyBorder="1" applyAlignment="1">
      <alignment horizontal="right" indent="1"/>
    </xf>
    <xf numFmtId="0" fontId="4" fillId="0" borderId="3" xfId="0" applyFont="1" applyBorder="1" applyAlignment="1">
      <alignment horizontal="left" vertical="center" wrapText="1"/>
    </xf>
    <xf numFmtId="3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center"/>
    </xf>
    <xf numFmtId="164" fontId="4" fillId="0" borderId="0" xfId="0" quotePrefix="1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3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2" fillId="0" borderId="0" xfId="0" applyFont="1" applyAlignment="1">
      <alignment vertical="top"/>
    </xf>
    <xf numFmtId="0" fontId="4" fillId="0" borderId="0" xfId="0" applyFont="1" applyAlignment="1">
      <alignment wrapText="1"/>
    </xf>
    <xf numFmtId="170" fontId="4" fillId="0" borderId="0" xfId="0" applyNumberFormat="1" applyFont="1"/>
    <xf numFmtId="0" fontId="7" fillId="0" borderId="0" xfId="0" applyFont="1" applyAlignment="1">
      <alignment vertical="top"/>
    </xf>
    <xf numFmtId="9" fontId="4" fillId="0" borderId="0" xfId="2" applyFont="1" applyFill="1"/>
    <xf numFmtId="168" fontId="4" fillId="0" borderId="0" xfId="1" applyNumberFormat="1" applyFont="1"/>
    <xf numFmtId="9" fontId="4" fillId="0" borderId="0" xfId="2" applyFont="1"/>
    <xf numFmtId="0" fontId="7" fillId="0" borderId="7" xfId="0" applyFont="1" applyBorder="1" applyAlignment="1">
      <alignment vertical="top"/>
    </xf>
    <xf numFmtId="0" fontId="4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12" fillId="0" borderId="3" xfId="0" applyNumberFormat="1" applyFont="1" applyBorder="1" applyAlignment="1">
      <alignment horizontal="right"/>
    </xf>
    <xf numFmtId="164" fontId="12" fillId="0" borderId="3" xfId="0" applyNumberFormat="1" applyFont="1" applyBorder="1" applyAlignment="1">
      <alignment horizontal="right"/>
    </xf>
    <xf numFmtId="164" fontId="12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166" fontId="7" fillId="0" borderId="4" xfId="1" applyNumberFormat="1" applyFont="1" applyBorder="1" applyAlignment="1">
      <alignment vertical="center"/>
    </xf>
    <xf numFmtId="167" fontId="7" fillId="0" borderId="0" xfId="1" applyNumberFormat="1" applyFont="1" applyBorder="1" applyAlignment="1">
      <alignment vertical="center"/>
    </xf>
    <xf numFmtId="167" fontId="6" fillId="0" borderId="0" xfId="0" applyNumberFormat="1" applyFont="1" applyAlignment="1">
      <alignment horizontal="left" vertical="center"/>
    </xf>
    <xf numFmtId="166" fontId="7" fillId="0" borderId="0" xfId="1" applyNumberFormat="1" applyFont="1" applyBorder="1" applyAlignment="1">
      <alignment vertical="center"/>
    </xf>
    <xf numFmtId="167" fontId="4" fillId="0" borderId="0" xfId="0" applyNumberFormat="1" applyFont="1"/>
    <xf numFmtId="0" fontId="7" fillId="0" borderId="5" xfId="0" applyFont="1" applyBorder="1" applyAlignment="1">
      <alignment vertical="center"/>
    </xf>
    <xf numFmtId="166" fontId="7" fillId="0" borderId="5" xfId="1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166" fontId="7" fillId="0" borderId="6" xfId="1" applyNumberFormat="1" applyFont="1" applyBorder="1" applyAlignment="1">
      <alignment vertical="center"/>
    </xf>
    <xf numFmtId="167" fontId="6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167" fontId="12" fillId="0" borderId="0" xfId="1" applyNumberFormat="1" applyFont="1" applyBorder="1" applyAlignment="1">
      <alignment vertical="center"/>
    </xf>
    <xf numFmtId="9" fontId="12" fillId="0" borderId="0" xfId="2" applyFont="1" applyBorder="1" applyAlignment="1">
      <alignment vertical="center"/>
    </xf>
    <xf numFmtId="167" fontId="4" fillId="0" borderId="0" xfId="0" applyNumberFormat="1" applyFont="1" applyBorder="1"/>
    <xf numFmtId="9" fontId="12" fillId="0" borderId="0" xfId="2" applyFont="1" applyAlignment="1">
      <alignment vertical="center"/>
    </xf>
    <xf numFmtId="0" fontId="7" fillId="0" borderId="9" xfId="0" applyFont="1" applyBorder="1" applyAlignment="1">
      <alignment vertical="center"/>
    </xf>
    <xf numFmtId="166" fontId="7" fillId="0" borderId="9" xfId="1" applyNumberFormat="1" applyFont="1" applyBorder="1" applyAlignment="1">
      <alignment vertical="center"/>
    </xf>
    <xf numFmtId="167" fontId="7" fillId="0" borderId="3" xfId="1" applyNumberFormat="1" applyFont="1" applyBorder="1" applyAlignment="1">
      <alignment vertical="center"/>
    </xf>
    <xf numFmtId="167" fontId="6" fillId="0" borderId="3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166" fontId="12" fillId="0" borderId="0" xfId="0" applyNumberFormat="1" applyFont="1" applyAlignment="1">
      <alignment vertical="center"/>
    </xf>
    <xf numFmtId="167" fontId="12" fillId="0" borderId="0" xfId="0" applyNumberFormat="1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right" wrapText="1"/>
    </xf>
    <xf numFmtId="164" fontId="6" fillId="0" borderId="0" xfId="0" applyNumberFormat="1" applyFont="1" applyAlignment="1">
      <alignment horizontal="center"/>
    </xf>
    <xf numFmtId="3" fontId="5" fillId="0" borderId="3" xfId="0" applyNumberFormat="1" applyFont="1" applyBorder="1"/>
    <xf numFmtId="3" fontId="5" fillId="0" borderId="3" xfId="0" quotePrefix="1" applyNumberFormat="1" applyFont="1" applyBorder="1" applyAlignment="1">
      <alignment horizontal="right"/>
    </xf>
    <xf numFmtId="164" fontId="8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/>
    </xf>
    <xf numFmtId="0" fontId="7" fillId="0" borderId="0" xfId="6" applyFont="1" applyAlignment="1">
      <alignment horizontal="left" vertical="center" wrapText="1"/>
    </xf>
    <xf numFmtId="165" fontId="6" fillId="0" borderId="0" xfId="5" applyNumberFormat="1" applyFont="1" applyAlignment="1">
      <alignment horizontal="right" vertical="center"/>
    </xf>
    <xf numFmtId="3" fontId="4" fillId="0" borderId="0" xfId="5" applyNumberFormat="1" applyFont="1" applyAlignment="1">
      <alignment horizontal="right" vertical="center"/>
    </xf>
    <xf numFmtId="0" fontId="4" fillId="0" borderId="0" xfId="5" applyFont="1" applyAlignment="1">
      <alignment horizontal="right" vertical="center"/>
    </xf>
    <xf numFmtId="1" fontId="4" fillId="0" borderId="0" xfId="5" applyNumberFormat="1" applyFont="1" applyAlignment="1">
      <alignment horizontal="right" vertical="center"/>
    </xf>
    <xf numFmtId="0" fontId="4" fillId="0" borderId="3" xfId="5" applyFont="1" applyBorder="1" applyAlignment="1">
      <alignment vertical="center"/>
    </xf>
    <xf numFmtId="165" fontId="4" fillId="0" borderId="3" xfId="5" applyNumberFormat="1" applyFont="1" applyBorder="1" applyAlignment="1">
      <alignment horizontal="right" vertical="center"/>
    </xf>
    <xf numFmtId="1" fontId="4" fillId="0" borderId="3" xfId="5" applyNumberFormat="1" applyFont="1" applyBorder="1" applyAlignment="1">
      <alignment horizontal="right" vertical="center"/>
    </xf>
    <xf numFmtId="3" fontId="4" fillId="0" borderId="3" xfId="5" applyNumberFormat="1" applyFont="1" applyBorder="1" applyAlignment="1">
      <alignment horizontal="right" vertical="center"/>
    </xf>
    <xf numFmtId="3" fontId="4" fillId="0" borderId="0" xfId="5" applyNumberFormat="1" applyFont="1"/>
    <xf numFmtId="0" fontId="5" fillId="0" borderId="0" xfId="5" applyFont="1" applyAlignment="1">
      <alignment vertical="center"/>
    </xf>
    <xf numFmtId="165" fontId="6" fillId="0" borderId="0" xfId="5" applyNumberFormat="1" applyFont="1" applyAlignment="1">
      <alignment vertical="center"/>
    </xf>
    <xf numFmtId="0" fontId="6" fillId="0" borderId="0" xfId="5" applyFont="1"/>
    <xf numFmtId="165" fontId="6" fillId="0" borderId="0" xfId="5" applyNumberFormat="1" applyFont="1"/>
    <xf numFmtId="165" fontId="4" fillId="0" borderId="0" xfId="5" applyNumberFormat="1" applyFont="1"/>
    <xf numFmtId="0" fontId="7" fillId="0" borderId="7" xfId="0" applyFont="1" applyBorder="1"/>
    <xf numFmtId="171" fontId="7" fillId="0" borderId="10" xfId="0" applyNumberFormat="1" applyFont="1" applyBorder="1" applyAlignment="1">
      <alignment horizontal="right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171" fontId="7" fillId="0" borderId="0" xfId="0" applyNumberFormat="1" applyFont="1" applyAlignment="1">
      <alignment horizontal="right"/>
    </xf>
    <xf numFmtId="171" fontId="7" fillId="2" borderId="10" xfId="0" applyNumberFormat="1" applyFont="1" applyFill="1" applyBorder="1" applyAlignment="1">
      <alignment horizontal="right"/>
    </xf>
    <xf numFmtId="168" fontId="4" fillId="0" borderId="0" xfId="1" applyNumberFormat="1" applyFont="1" applyBorder="1"/>
    <xf numFmtId="169" fontId="4" fillId="0" borderId="0" xfId="2" applyNumberFormat="1" applyFont="1"/>
    <xf numFmtId="0" fontId="5" fillId="0" borderId="0" xfId="0" applyFont="1" applyBorder="1"/>
    <xf numFmtId="0" fontId="7" fillId="0" borderId="0" xfId="7" applyFont="1" applyFill="1"/>
    <xf numFmtId="0" fontId="7" fillId="0" borderId="3" xfId="7" applyFont="1" applyFill="1" applyBorder="1" applyAlignment="1">
      <alignment horizontal="right" vertical="center" wrapText="1"/>
    </xf>
    <xf numFmtId="0" fontId="7" fillId="0" borderId="0" xfId="7" applyFont="1" applyFill="1" applyAlignment="1">
      <alignment horizontal="left"/>
    </xf>
    <xf numFmtId="165" fontId="7" fillId="0" borderId="0" xfId="7" applyNumberFormat="1" applyFont="1" applyFill="1"/>
    <xf numFmtId="0" fontId="12" fillId="0" borderId="1" xfId="6" applyFont="1" applyFill="1" applyBorder="1" applyAlignment="1">
      <alignment horizontal="left" wrapText="1"/>
    </xf>
    <xf numFmtId="0" fontId="7" fillId="0" borderId="1" xfId="6" applyFont="1" applyFill="1" applyBorder="1" applyAlignment="1">
      <alignment horizontal="left" wrapText="1"/>
    </xf>
    <xf numFmtId="165" fontId="7" fillId="0" borderId="2" xfId="6" applyNumberFormat="1" applyFont="1" applyFill="1" applyBorder="1" applyAlignment="1">
      <alignment horizontal="right"/>
    </xf>
    <xf numFmtId="0" fontId="12" fillId="0" borderId="2" xfId="6" applyFont="1" applyFill="1" applyBorder="1" applyAlignment="1">
      <alignment horizontal="left" vertical="center" wrapText="1"/>
    </xf>
    <xf numFmtId="0" fontId="4" fillId="0" borderId="0" xfId="5" applyFont="1" applyFill="1"/>
    <xf numFmtId="0" fontId="12" fillId="0" borderId="3" xfId="6" applyFont="1" applyFill="1" applyBorder="1" applyAlignment="1">
      <alignment horizontal="left" vertical="center" wrapText="1"/>
    </xf>
    <xf numFmtId="0" fontId="4" fillId="0" borderId="0" xfId="5" applyFont="1" applyBorder="1" applyAlignment="1">
      <alignment vertical="center"/>
    </xf>
    <xf numFmtId="0" fontId="4" fillId="0" borderId="0" xfId="5" applyFont="1" applyBorder="1" applyAlignment="1">
      <alignment horizontal="right" vertical="center"/>
    </xf>
    <xf numFmtId="0" fontId="4" fillId="0" borderId="0" xfId="5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0" fontId="4" fillId="0" borderId="3" xfId="5" applyFont="1" applyBorder="1" applyAlignment="1">
      <alignment horizontal="right" vertical="center"/>
    </xf>
    <xf numFmtId="0" fontId="4" fillId="0" borderId="3" xfId="5" applyFont="1" applyBorder="1"/>
    <xf numFmtId="165" fontId="6" fillId="0" borderId="3" xfId="5" applyNumberFormat="1" applyFont="1" applyBorder="1" applyAlignment="1">
      <alignment horizontal="right" vertical="center"/>
    </xf>
    <xf numFmtId="0" fontId="6" fillId="0" borderId="3" xfId="5" applyFont="1" applyBorder="1" applyAlignment="1">
      <alignment horizontal="right" vertical="center"/>
    </xf>
    <xf numFmtId="0" fontId="4" fillId="0" borderId="0" xfId="5" applyFont="1" applyBorder="1" applyAlignment="1">
      <alignment vertical="center"/>
    </xf>
    <xf numFmtId="0" fontId="4" fillId="0" borderId="2" xfId="5" applyFont="1" applyBorder="1" applyAlignment="1">
      <alignment vertical="center"/>
    </xf>
    <xf numFmtId="0" fontId="4" fillId="0" borderId="3" xfId="5" applyFont="1" applyBorder="1" applyAlignment="1">
      <alignment horizontal="center" vertical="center"/>
    </xf>
    <xf numFmtId="0" fontId="4" fillId="0" borderId="2" xfId="5" applyFont="1" applyBorder="1" applyAlignment="1">
      <alignment horizontal="center" vertical="center" wrapText="1"/>
    </xf>
    <xf numFmtId="0" fontId="4" fillId="0" borderId="0" xfId="5" applyFont="1" applyBorder="1" applyAlignment="1">
      <alignment horizontal="center" vertical="center" wrapText="1"/>
    </xf>
    <xf numFmtId="0" fontId="4" fillId="0" borderId="0" xfId="7" applyFont="1" applyFill="1"/>
    <xf numFmtId="0" fontId="15" fillId="0" borderId="0" xfId="0" applyFont="1" applyFill="1"/>
    <xf numFmtId="0" fontId="4" fillId="0" borderId="0" xfId="0" applyFont="1" applyFill="1"/>
    <xf numFmtId="0" fontId="4" fillId="0" borderId="0" xfId="8" applyFont="1" applyFill="1"/>
    <xf numFmtId="0" fontId="7" fillId="0" borderId="11" xfId="6" applyFont="1" applyFill="1" applyBorder="1" applyAlignment="1">
      <alignment horizontal="right" vertical="center" wrapText="1"/>
    </xf>
    <xf numFmtId="165" fontId="7" fillId="0" borderId="1" xfId="6" quotePrefix="1" applyNumberFormat="1" applyFont="1" applyFill="1" applyBorder="1" applyAlignment="1">
      <alignment horizontal="right"/>
    </xf>
    <xf numFmtId="165" fontId="7" fillId="0" borderId="2" xfId="6" quotePrefix="1" applyNumberFormat="1" applyFont="1" applyFill="1" applyBorder="1" applyAlignment="1">
      <alignment horizontal="right"/>
    </xf>
    <xf numFmtId="0" fontId="7" fillId="0" borderId="2" xfId="6" applyFont="1" applyFill="1" applyBorder="1" applyAlignment="1">
      <alignment horizontal="left" wrapText="1"/>
    </xf>
    <xf numFmtId="0" fontId="5" fillId="0" borderId="1" xfId="6" applyFont="1" applyFill="1" applyBorder="1" applyAlignment="1">
      <alignment horizontal="left" wrapText="1"/>
    </xf>
    <xf numFmtId="0" fontId="12" fillId="0" borderId="11" xfId="6" applyFont="1" applyFill="1" applyBorder="1" applyAlignment="1">
      <alignment horizontal="left" wrapText="1"/>
    </xf>
    <xf numFmtId="0" fontId="7" fillId="0" borderId="11" xfId="6" applyFont="1" applyFill="1" applyBorder="1" applyAlignment="1">
      <alignment horizontal="left" wrapText="1"/>
    </xf>
    <xf numFmtId="165" fontId="7" fillId="0" borderId="11" xfId="6" quotePrefix="1" applyNumberFormat="1" applyFont="1" applyFill="1" applyBorder="1" applyAlignment="1">
      <alignment horizontal="right"/>
    </xf>
    <xf numFmtId="3" fontId="4" fillId="0" borderId="0" xfId="0" applyNumberFormat="1" applyFont="1" applyBorder="1"/>
    <xf numFmtId="164" fontId="6" fillId="0" borderId="0" xfId="0" applyNumberFormat="1" applyFont="1" applyBorder="1"/>
    <xf numFmtId="165" fontId="6" fillId="0" borderId="0" xfId="0" applyNumberFormat="1" applyFont="1" applyBorder="1"/>
    <xf numFmtId="1" fontId="8" fillId="0" borderId="0" xfId="0" applyNumberFormat="1" applyFont="1" applyBorder="1"/>
    <xf numFmtId="1" fontId="7" fillId="0" borderId="0" xfId="0" applyNumberFormat="1" applyFont="1" applyBorder="1"/>
    <xf numFmtId="1" fontId="7" fillId="0" borderId="1" xfId="0" applyNumberFormat="1" applyFont="1" applyBorder="1" applyAlignment="1">
      <alignment horizontal="center"/>
    </xf>
    <xf numFmtId="164" fontId="8" fillId="0" borderId="0" xfId="0" applyNumberFormat="1" applyFont="1" applyBorder="1"/>
  </cellXfs>
  <cellStyles count="9">
    <cellStyle name="Collegamento ipertestuale 2" xfId="4" xr:uid="{EEEB3710-2246-4985-A32D-06E76BA3B1A1}"/>
    <cellStyle name="Migliaia" xfId="1" builtinId="3"/>
    <cellStyle name="Migliaia 2" xfId="3" xr:uid="{18CE1C8B-75DC-4E98-9E81-4BDB47663B3E}"/>
    <cellStyle name="Normale" xfId="0" builtinId="0"/>
    <cellStyle name="Normale 2" xfId="7" xr:uid="{941BB5BA-5C72-41A6-9844-55CDE266C250}"/>
    <cellStyle name="Normale 3" xfId="5" xr:uid="{245DB91A-F233-47D7-AB75-692FD4875944}"/>
    <cellStyle name="Normale 4" xfId="6" xr:uid="{CF21A101-3CA4-4781-BB7E-B9C782711C61}"/>
    <cellStyle name="Normale 5" xfId="8" xr:uid="{5DD450B8-9CFF-436B-B615-9216CFCB83AD}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v>Az. con Sup in affitto/Totale %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8"/>
              <c:pt idx="0">
                <c:v>Seminativi</c:v>
              </c:pt>
              <c:pt idx="1">
                <c:v>Ortofloricoltura</c:v>
              </c:pt>
              <c:pt idx="2">
                <c:v>Frutteti</c:v>
              </c:pt>
              <c:pt idx="3">
                <c:v>Erbivori</c:v>
              </c:pt>
              <c:pt idx="4">
                <c:v>Granivori</c:v>
              </c:pt>
              <c:pt idx="5">
                <c:v>Policoltura</c:v>
              </c:pt>
              <c:pt idx="6">
                <c:v>Poliallevamento</c:v>
              </c:pt>
              <c:pt idx="7">
                <c:v>Miste</c:v>
              </c:pt>
            </c:strLit>
          </c:cat>
          <c:val>
            <c:numLit>
              <c:formatCode>General</c:formatCode>
              <c:ptCount val="8"/>
              <c:pt idx="0">
                <c:v>30.990200124413985</c:v>
              </c:pt>
              <c:pt idx="1">
                <c:v>2.5165499713218509</c:v>
              </c:pt>
              <c:pt idx="2">
                <c:v>34.748454452771313</c:v>
              </c:pt>
              <c:pt idx="3">
                <c:v>17.143206370325093</c:v>
              </c:pt>
              <c:pt idx="4">
                <c:v>1.1970526280022664</c:v>
              </c:pt>
              <c:pt idx="5">
                <c:v>8.6566628734061766</c:v>
              </c:pt>
              <c:pt idx="6">
                <c:v>0.5566091207725351</c:v>
              </c:pt>
              <c:pt idx="7">
                <c:v>3.7140562299323285</c:v>
              </c:pt>
            </c:numLit>
          </c:val>
          <c:extLst>
            <c:ext xmlns:c16="http://schemas.microsoft.com/office/drawing/2014/chart" uri="{C3380CC4-5D6E-409C-BE32-E72D297353CC}">
              <c16:uniqueId val="{00000000-524A-4D67-B49B-0C499BA0D053}"/>
            </c:ext>
          </c:extLst>
        </c:ser>
        <c:ser>
          <c:idx val="1"/>
          <c:order val="1"/>
          <c:tx>
            <c:v> SAU in affitto/SAU %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8"/>
              <c:pt idx="0">
                <c:v>Seminativi</c:v>
              </c:pt>
              <c:pt idx="1">
                <c:v>Ortofloricoltura</c:v>
              </c:pt>
              <c:pt idx="2">
                <c:v>Frutteti</c:v>
              </c:pt>
              <c:pt idx="3">
                <c:v>Erbivori</c:v>
              </c:pt>
              <c:pt idx="4">
                <c:v>Granivori</c:v>
              </c:pt>
              <c:pt idx="5">
                <c:v>Policoltura</c:v>
              </c:pt>
              <c:pt idx="6">
                <c:v>Poliallevamento</c:v>
              </c:pt>
              <c:pt idx="7">
                <c:v>Miste</c:v>
              </c:pt>
            </c:strLit>
          </c:cat>
          <c:val>
            <c:numLit>
              <c:formatCode>General</c:formatCode>
              <c:ptCount val="8"/>
              <c:pt idx="0">
                <c:v>33.451420095682273</c:v>
              </c:pt>
              <c:pt idx="1">
                <c:v>1.098714803387326</c:v>
              </c:pt>
              <c:pt idx="2">
                <c:v>12.84027883910456</c:v>
              </c:pt>
              <c:pt idx="3">
                <c:v>39.30201613661567</c:v>
              </c:pt>
              <c:pt idx="4">
                <c:v>1.9867092233167647</c:v>
              </c:pt>
              <c:pt idx="5">
                <c:v>5.3935711226646728</c:v>
              </c:pt>
              <c:pt idx="6">
                <c:v>0.81868353186210741</c:v>
              </c:pt>
              <c:pt idx="7">
                <c:v>4.9740502064024037</c:v>
              </c:pt>
            </c:numLit>
          </c:val>
          <c:extLst>
            <c:ext xmlns:c16="http://schemas.microsoft.com/office/drawing/2014/chart" uri="{C3380CC4-5D6E-409C-BE32-E72D297353CC}">
              <c16:uniqueId val="{00000001-524A-4D67-B49B-0C499BA0D053}"/>
            </c:ext>
          </c:extLst>
        </c:ser>
        <c:ser>
          <c:idx val="2"/>
          <c:order val="2"/>
          <c:tx>
            <c:v>Sau in afftto, media az. (ha)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8"/>
              <c:pt idx="0">
                <c:v>Seminativi</c:v>
              </c:pt>
              <c:pt idx="1">
                <c:v>Ortofloricoltura</c:v>
              </c:pt>
              <c:pt idx="2">
                <c:v>Frutteti</c:v>
              </c:pt>
              <c:pt idx="3">
                <c:v>Erbivori</c:v>
              </c:pt>
              <c:pt idx="4">
                <c:v>Granivori</c:v>
              </c:pt>
              <c:pt idx="5">
                <c:v>Policoltura</c:v>
              </c:pt>
              <c:pt idx="6">
                <c:v>Poliallevamento</c:v>
              </c:pt>
              <c:pt idx="7">
                <c:v>Miste</c:v>
              </c:pt>
            </c:strLit>
          </c:cat>
          <c:val>
            <c:numLit>
              <c:formatCode>General</c:formatCode>
              <c:ptCount val="8"/>
              <c:pt idx="0">
                <c:v>13.256197365782658</c:v>
              </c:pt>
              <c:pt idx="1">
                <c:v>5.3617702442866397</c:v>
              </c:pt>
              <c:pt idx="2">
                <c:v>4.5380339970253711</c:v>
              </c:pt>
              <c:pt idx="3">
                <c:v>28.154742474547465</c:v>
              </c:pt>
              <c:pt idx="4">
                <c:v>20.382143103506635</c:v>
              </c:pt>
              <c:pt idx="5">
                <c:v>7.6516428085765833</c:v>
              </c:pt>
              <c:pt idx="6">
                <c:v>18.063192856799187</c:v>
              </c:pt>
              <c:pt idx="7">
                <c:v>16.447143169578691</c:v>
              </c:pt>
            </c:numLit>
          </c:val>
          <c:extLst>
            <c:ext xmlns:c16="http://schemas.microsoft.com/office/drawing/2014/chart" uri="{C3380CC4-5D6E-409C-BE32-E72D297353CC}">
              <c16:uniqueId val="{00000002-524A-4D67-B49B-0C499BA0D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31754800"/>
        <c:axId val="1540647632"/>
      </c:barChart>
      <c:catAx>
        <c:axId val="18317548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40647632"/>
        <c:crosses val="autoZero"/>
        <c:auto val="1"/>
        <c:lblAlgn val="ctr"/>
        <c:lblOffset val="100"/>
        <c:noMultiLvlLbl val="0"/>
      </c:catAx>
      <c:valAx>
        <c:axId val="1540647632"/>
        <c:scaling>
          <c:orientation val="minMax"/>
          <c:max val="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31754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Fig. 2.10 - Indice del valore delle vendite del commercio al dettaglio 2020/2021 - dati mensili - base 2015=100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grande distribuzione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3"/>
              <c:pt idx="0">
                <c:v>Ago-2020</c:v>
              </c:pt>
              <c:pt idx="1">
                <c:v>Set-2020</c:v>
              </c:pt>
              <c:pt idx="2">
                <c:v>Ott-2020</c:v>
              </c:pt>
              <c:pt idx="3">
                <c:v>Nov-2020</c:v>
              </c:pt>
              <c:pt idx="4">
                <c:v>Dic-2020</c:v>
              </c:pt>
              <c:pt idx="5">
                <c:v>Gen-2021</c:v>
              </c:pt>
              <c:pt idx="6">
                <c:v>Feb-2021</c:v>
              </c:pt>
              <c:pt idx="7">
                <c:v>Mar-2021</c:v>
              </c:pt>
              <c:pt idx="8">
                <c:v>Apr-2021</c:v>
              </c:pt>
              <c:pt idx="9">
                <c:v>Mag-2021</c:v>
              </c:pt>
              <c:pt idx="10">
                <c:v>Giu-2021</c:v>
              </c:pt>
              <c:pt idx="11">
                <c:v>Lug-2021</c:v>
              </c:pt>
              <c:pt idx="12">
                <c:v>Ago-2021</c:v>
              </c:pt>
            </c:strLit>
          </c:cat>
          <c:val>
            <c:numLit>
              <c:formatCode>General</c:formatCode>
              <c:ptCount val="13"/>
              <c:pt idx="0">
                <c:v>105.1</c:v>
              </c:pt>
              <c:pt idx="1">
                <c:v>104.3</c:v>
              </c:pt>
              <c:pt idx="2">
                <c:v>113.8</c:v>
              </c:pt>
              <c:pt idx="3">
                <c:v>98.7</c:v>
              </c:pt>
              <c:pt idx="4">
                <c:v>124.7</c:v>
              </c:pt>
              <c:pt idx="5">
                <c:v>101.5</c:v>
              </c:pt>
              <c:pt idx="6">
                <c:v>91.6</c:v>
              </c:pt>
              <c:pt idx="7">
                <c:v>104.3</c:v>
              </c:pt>
              <c:pt idx="8">
                <c:v>103.3</c:v>
              </c:pt>
              <c:pt idx="9">
                <c:v>105.4</c:v>
              </c:pt>
              <c:pt idx="10">
                <c:v>105.4</c:v>
              </c:pt>
              <c:pt idx="11">
                <c:v>110.8</c:v>
              </c:pt>
              <c:pt idx="12">
                <c:v>106.4</c:v>
              </c:pt>
            </c:numLit>
          </c:val>
          <c:extLst>
            <c:ext xmlns:c16="http://schemas.microsoft.com/office/drawing/2014/chart" uri="{C3380CC4-5D6E-409C-BE32-E72D297353CC}">
              <c16:uniqueId val="{00000000-9D9B-4669-BFD8-FEF7EFA6451A}"/>
            </c:ext>
          </c:extLst>
        </c:ser>
        <c:ser>
          <c:idx val="1"/>
          <c:order val="1"/>
          <c:tx>
            <c:v>  grande distribuzione non specializzata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13"/>
              <c:pt idx="0">
                <c:v>Ago-2020</c:v>
              </c:pt>
              <c:pt idx="1">
                <c:v>Set-2020</c:v>
              </c:pt>
              <c:pt idx="2">
                <c:v>Ott-2020</c:v>
              </c:pt>
              <c:pt idx="3">
                <c:v>Nov-2020</c:v>
              </c:pt>
              <c:pt idx="4">
                <c:v>Dic-2020</c:v>
              </c:pt>
              <c:pt idx="5">
                <c:v>Gen-2021</c:v>
              </c:pt>
              <c:pt idx="6">
                <c:v>Feb-2021</c:v>
              </c:pt>
              <c:pt idx="7">
                <c:v>Mar-2021</c:v>
              </c:pt>
              <c:pt idx="8">
                <c:v>Apr-2021</c:v>
              </c:pt>
              <c:pt idx="9">
                <c:v>Mag-2021</c:v>
              </c:pt>
              <c:pt idx="10">
                <c:v>Giu-2021</c:v>
              </c:pt>
              <c:pt idx="11">
                <c:v>Lug-2021</c:v>
              </c:pt>
              <c:pt idx="12">
                <c:v>Ago-2021</c:v>
              </c:pt>
            </c:strLit>
          </c:cat>
          <c:val>
            <c:numLit>
              <c:formatCode>General</c:formatCode>
              <c:ptCount val="13"/>
              <c:pt idx="0">
                <c:v>106.6</c:v>
              </c:pt>
              <c:pt idx="1">
                <c:v>105.5</c:v>
              </c:pt>
              <c:pt idx="2">
                <c:v>114.7</c:v>
              </c:pt>
              <c:pt idx="3">
                <c:v>105</c:v>
              </c:pt>
              <c:pt idx="4">
                <c:v>129.19999999999999</c:v>
              </c:pt>
              <c:pt idx="5">
                <c:v>105.1</c:v>
              </c:pt>
              <c:pt idx="6">
                <c:v>94.2</c:v>
              </c:pt>
              <c:pt idx="7">
                <c:v>112</c:v>
              </c:pt>
              <c:pt idx="8">
                <c:v>107.9</c:v>
              </c:pt>
              <c:pt idx="9">
                <c:v>106.8</c:v>
              </c:pt>
              <c:pt idx="10">
                <c:v>106.1</c:v>
              </c:pt>
              <c:pt idx="11">
                <c:v>111</c:v>
              </c:pt>
              <c:pt idx="12">
                <c:v>107.3</c:v>
              </c:pt>
            </c:numLit>
          </c:val>
          <c:extLst>
            <c:ext xmlns:c16="http://schemas.microsoft.com/office/drawing/2014/chart" uri="{C3380CC4-5D6E-409C-BE32-E72D297353CC}">
              <c16:uniqueId val="{00000001-9D9B-4669-BFD8-FEF7EFA6451A}"/>
            </c:ext>
          </c:extLst>
        </c:ser>
        <c:ser>
          <c:idx val="2"/>
          <c:order val="2"/>
          <c:tx>
            <c:v>  grande distribuzione specializzata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Lit>
              <c:ptCount val="13"/>
              <c:pt idx="0">
                <c:v>Ago-2020</c:v>
              </c:pt>
              <c:pt idx="1">
                <c:v>Set-2020</c:v>
              </c:pt>
              <c:pt idx="2">
                <c:v>Ott-2020</c:v>
              </c:pt>
              <c:pt idx="3">
                <c:v>Nov-2020</c:v>
              </c:pt>
              <c:pt idx="4">
                <c:v>Dic-2020</c:v>
              </c:pt>
              <c:pt idx="5">
                <c:v>Gen-2021</c:v>
              </c:pt>
              <c:pt idx="6">
                <c:v>Feb-2021</c:v>
              </c:pt>
              <c:pt idx="7">
                <c:v>Mar-2021</c:v>
              </c:pt>
              <c:pt idx="8">
                <c:v>Apr-2021</c:v>
              </c:pt>
              <c:pt idx="9">
                <c:v>Mag-2021</c:v>
              </c:pt>
              <c:pt idx="10">
                <c:v>Giu-2021</c:v>
              </c:pt>
              <c:pt idx="11">
                <c:v>Lug-2021</c:v>
              </c:pt>
              <c:pt idx="12">
                <c:v>Ago-2021</c:v>
              </c:pt>
            </c:strLit>
          </c:cat>
          <c:val>
            <c:numLit>
              <c:formatCode>General</c:formatCode>
              <c:ptCount val="13"/>
              <c:pt idx="0">
                <c:v>99.5</c:v>
              </c:pt>
              <c:pt idx="1">
                <c:v>99.8</c:v>
              </c:pt>
              <c:pt idx="2">
                <c:v>110.2</c:v>
              </c:pt>
              <c:pt idx="3">
                <c:v>74.8</c:v>
              </c:pt>
              <c:pt idx="4">
                <c:v>107.4</c:v>
              </c:pt>
              <c:pt idx="5">
                <c:v>87.8</c:v>
              </c:pt>
              <c:pt idx="6">
                <c:v>81.8</c:v>
              </c:pt>
              <c:pt idx="7">
                <c:v>75.099999999999994</c:v>
              </c:pt>
              <c:pt idx="8">
                <c:v>85.4</c:v>
              </c:pt>
              <c:pt idx="9">
                <c:v>100</c:v>
              </c:pt>
              <c:pt idx="10">
                <c:v>102.9</c:v>
              </c:pt>
              <c:pt idx="11">
                <c:v>110.2</c:v>
              </c:pt>
              <c:pt idx="12">
                <c:v>103</c:v>
              </c:pt>
            </c:numLit>
          </c:val>
          <c:extLst>
            <c:ext xmlns:c16="http://schemas.microsoft.com/office/drawing/2014/chart" uri="{C3380CC4-5D6E-409C-BE32-E72D297353CC}">
              <c16:uniqueId val="{00000002-9D9B-4669-BFD8-FEF7EFA6451A}"/>
            </c:ext>
          </c:extLst>
        </c:ser>
        <c:ser>
          <c:idx val="3"/>
          <c:order val="3"/>
          <c:tx>
            <c:v>imprese operanti su piccole superfici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Lit>
              <c:ptCount val="13"/>
              <c:pt idx="0">
                <c:v>Ago-2020</c:v>
              </c:pt>
              <c:pt idx="1">
                <c:v>Set-2020</c:v>
              </c:pt>
              <c:pt idx="2">
                <c:v>Ott-2020</c:v>
              </c:pt>
              <c:pt idx="3">
                <c:v>Nov-2020</c:v>
              </c:pt>
              <c:pt idx="4">
                <c:v>Dic-2020</c:v>
              </c:pt>
              <c:pt idx="5">
                <c:v>Gen-2021</c:v>
              </c:pt>
              <c:pt idx="6">
                <c:v>Feb-2021</c:v>
              </c:pt>
              <c:pt idx="7">
                <c:v>Mar-2021</c:v>
              </c:pt>
              <c:pt idx="8">
                <c:v>Apr-2021</c:v>
              </c:pt>
              <c:pt idx="9">
                <c:v>Mag-2021</c:v>
              </c:pt>
              <c:pt idx="10">
                <c:v>Giu-2021</c:v>
              </c:pt>
              <c:pt idx="11">
                <c:v>Lug-2021</c:v>
              </c:pt>
              <c:pt idx="12">
                <c:v>Ago-2021</c:v>
              </c:pt>
            </c:strLit>
          </c:cat>
          <c:val>
            <c:numLit>
              <c:formatCode>General</c:formatCode>
              <c:ptCount val="13"/>
              <c:pt idx="0">
                <c:v>91.6</c:v>
              </c:pt>
              <c:pt idx="1">
                <c:v>94.8</c:v>
              </c:pt>
              <c:pt idx="2">
                <c:v>100.5</c:v>
              </c:pt>
              <c:pt idx="3">
                <c:v>86.6</c:v>
              </c:pt>
              <c:pt idx="4">
                <c:v>113.1</c:v>
              </c:pt>
              <c:pt idx="5">
                <c:v>78.2</c:v>
              </c:pt>
              <c:pt idx="6">
                <c:v>80.400000000000006</c:v>
              </c:pt>
              <c:pt idx="7">
                <c:v>86.7</c:v>
              </c:pt>
              <c:pt idx="8">
                <c:v>81.900000000000006</c:v>
              </c:pt>
              <c:pt idx="9">
                <c:v>95.3</c:v>
              </c:pt>
              <c:pt idx="10">
                <c:v>102.5</c:v>
              </c:pt>
              <c:pt idx="11">
                <c:v>106.5</c:v>
              </c:pt>
              <c:pt idx="12">
                <c:v>92.7</c:v>
              </c:pt>
            </c:numLit>
          </c:val>
          <c:extLst>
            <c:ext xmlns:c16="http://schemas.microsoft.com/office/drawing/2014/chart" uri="{C3380CC4-5D6E-409C-BE32-E72D297353CC}">
              <c16:uniqueId val="{00000003-9D9B-4669-BFD8-FEF7EFA6451A}"/>
            </c:ext>
          </c:extLst>
        </c:ser>
        <c:ser>
          <c:idx val="4"/>
          <c:order val="4"/>
          <c:tx>
            <c:v>vendite al di fuori dei negozi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Lit>
              <c:ptCount val="13"/>
              <c:pt idx="0">
                <c:v>Ago-2020</c:v>
              </c:pt>
              <c:pt idx="1">
                <c:v>Set-2020</c:v>
              </c:pt>
              <c:pt idx="2">
                <c:v>Ott-2020</c:v>
              </c:pt>
              <c:pt idx="3">
                <c:v>Nov-2020</c:v>
              </c:pt>
              <c:pt idx="4">
                <c:v>Dic-2020</c:v>
              </c:pt>
              <c:pt idx="5">
                <c:v>Gen-2021</c:v>
              </c:pt>
              <c:pt idx="6">
                <c:v>Feb-2021</c:v>
              </c:pt>
              <c:pt idx="7">
                <c:v>Mar-2021</c:v>
              </c:pt>
              <c:pt idx="8">
                <c:v>Apr-2021</c:v>
              </c:pt>
              <c:pt idx="9">
                <c:v>Mag-2021</c:v>
              </c:pt>
              <c:pt idx="10">
                <c:v>Giu-2021</c:v>
              </c:pt>
              <c:pt idx="11">
                <c:v>Lug-2021</c:v>
              </c:pt>
              <c:pt idx="12">
                <c:v>Ago-2021</c:v>
              </c:pt>
            </c:strLit>
          </c:cat>
          <c:val>
            <c:numLit>
              <c:formatCode>General</c:formatCode>
              <c:ptCount val="13"/>
              <c:pt idx="0">
                <c:v>70</c:v>
              </c:pt>
              <c:pt idx="1">
                <c:v>87</c:v>
              </c:pt>
              <c:pt idx="2">
                <c:v>89.9</c:v>
              </c:pt>
              <c:pt idx="3">
                <c:v>83.8</c:v>
              </c:pt>
              <c:pt idx="4">
                <c:v>96.6</c:v>
              </c:pt>
              <c:pt idx="5">
                <c:v>67.8</c:v>
              </c:pt>
              <c:pt idx="6">
                <c:v>86.1</c:v>
              </c:pt>
              <c:pt idx="7">
                <c:v>84.8</c:v>
              </c:pt>
              <c:pt idx="8">
                <c:v>80.5</c:v>
              </c:pt>
              <c:pt idx="9">
                <c:v>85.7</c:v>
              </c:pt>
              <c:pt idx="10">
                <c:v>92.1</c:v>
              </c:pt>
              <c:pt idx="11">
                <c:v>89.3</c:v>
              </c:pt>
              <c:pt idx="12">
                <c:v>71.599999999999994</c:v>
              </c:pt>
            </c:numLit>
          </c:val>
          <c:extLst>
            <c:ext xmlns:c16="http://schemas.microsoft.com/office/drawing/2014/chart" uri="{C3380CC4-5D6E-409C-BE32-E72D297353CC}">
              <c16:uniqueId val="{00000004-9D9B-4669-BFD8-FEF7EFA6451A}"/>
            </c:ext>
          </c:extLst>
        </c:ser>
        <c:ser>
          <c:idx val="5"/>
          <c:order val="5"/>
          <c:tx>
            <c:v>commercio elettronico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Lit>
              <c:ptCount val="13"/>
              <c:pt idx="0">
                <c:v>Ago-2020</c:v>
              </c:pt>
              <c:pt idx="1">
                <c:v>Set-2020</c:v>
              </c:pt>
              <c:pt idx="2">
                <c:v>Ott-2020</c:v>
              </c:pt>
              <c:pt idx="3">
                <c:v>Nov-2020</c:v>
              </c:pt>
              <c:pt idx="4">
                <c:v>Dic-2020</c:v>
              </c:pt>
              <c:pt idx="5">
                <c:v>Gen-2021</c:v>
              </c:pt>
              <c:pt idx="6">
                <c:v>Feb-2021</c:v>
              </c:pt>
              <c:pt idx="7">
                <c:v>Mar-2021</c:v>
              </c:pt>
              <c:pt idx="8">
                <c:v>Apr-2021</c:v>
              </c:pt>
              <c:pt idx="9">
                <c:v>Mag-2021</c:v>
              </c:pt>
              <c:pt idx="10">
                <c:v>Giu-2021</c:v>
              </c:pt>
              <c:pt idx="11">
                <c:v>Lug-2021</c:v>
              </c:pt>
              <c:pt idx="12">
                <c:v>Ago-2021</c:v>
              </c:pt>
            </c:strLit>
          </c:cat>
          <c:val>
            <c:numLit>
              <c:formatCode>General</c:formatCode>
              <c:ptCount val="13"/>
              <c:pt idx="0">
                <c:v>194.6</c:v>
              </c:pt>
              <c:pt idx="1">
                <c:v>255</c:v>
              </c:pt>
              <c:pt idx="2">
                <c:v>276.39999999999998</c:v>
              </c:pt>
              <c:pt idx="3">
                <c:v>335.8</c:v>
              </c:pt>
              <c:pt idx="4">
                <c:v>398</c:v>
              </c:pt>
              <c:pt idx="5">
                <c:v>164.4</c:v>
              </c:pt>
              <c:pt idx="6">
                <c:v>146.9</c:v>
              </c:pt>
              <c:pt idx="7">
                <c:v>188.9</c:v>
              </c:pt>
              <c:pt idx="8">
                <c:v>151.30000000000001</c:v>
              </c:pt>
              <c:pt idx="9">
                <c:v>233.8</c:v>
              </c:pt>
              <c:pt idx="10">
                <c:v>333</c:v>
              </c:pt>
              <c:pt idx="11">
                <c:v>206.5</c:v>
              </c:pt>
              <c:pt idx="12">
                <c:v>234.9</c:v>
              </c:pt>
            </c:numLit>
          </c:val>
          <c:extLst>
            <c:ext xmlns:c16="http://schemas.microsoft.com/office/drawing/2014/chart" uri="{C3380CC4-5D6E-409C-BE32-E72D297353CC}">
              <c16:uniqueId val="{00000005-9D9B-4669-BFD8-FEF7EFA64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82519311"/>
        <c:axId val="1382526383"/>
      </c:barChart>
      <c:catAx>
        <c:axId val="13825193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82526383"/>
        <c:crosses val="autoZero"/>
        <c:auto val="1"/>
        <c:lblAlgn val="ctr"/>
        <c:lblOffset val="100"/>
        <c:noMultiLvlLbl val="0"/>
      </c:catAx>
      <c:valAx>
        <c:axId val="1382526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82519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0" i="0" baseline="0">
                <a:effectLst/>
              </a:rPr>
              <a:t>Fig. 2.11 - Indice del valore delle vendite del commercio al dettaglio (base 2015=100) per settore  merceologico. 2022/2021 </a:t>
            </a:r>
            <a:endParaRPr lang="it-IT">
              <a:effectLst/>
            </a:endParaRPr>
          </a:p>
          <a:p>
            <a:pPr>
              <a:defRPr/>
            </a:pPr>
            <a:r>
              <a:rPr lang="it-IT" sz="1800" b="0" i="0" baseline="0">
                <a:effectLst/>
              </a:rPr>
              <a:t>Dati destagionalizzati e dati grezzi. </a:t>
            </a:r>
            <a:endParaRPr lang="it-IT"/>
          </a:p>
        </c:rich>
      </c:tx>
      <c:layout>
        <c:manualLayout>
          <c:xMode val="edge"/>
          <c:yMode val="edge"/>
          <c:x val="0.10279033109529866"/>
          <c:y val="1.49253731343283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'f11'!$C$2</c:f>
              <c:strCache>
                <c:ptCount val="1"/>
                <c:pt idx="0">
                  <c:v>Alimentari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'f11'!$A$3:$B$27</c:f>
              <c:multiLvlStrCache>
                <c:ptCount val="25"/>
                <c:lvl>
                  <c:pt idx="0">
                    <c:v>Agosto</c:v>
                  </c:pt>
                  <c:pt idx="1">
                    <c:v>Settembre</c:v>
                  </c:pt>
                  <c:pt idx="2">
                    <c:v>Ottobre</c:v>
                  </c:pt>
                  <c:pt idx="3">
                    <c:v>Novembre</c:v>
                  </c:pt>
                  <c:pt idx="4">
                    <c:v>Dicembre</c:v>
                  </c:pt>
                  <c:pt idx="5">
                    <c:v>Gennaio</c:v>
                  </c:pt>
                  <c:pt idx="6">
                    <c:v>Febbraio</c:v>
                  </c:pt>
                  <c:pt idx="7">
                    <c:v>Marzo</c:v>
                  </c:pt>
                  <c:pt idx="8">
                    <c:v>Aprile</c:v>
                  </c:pt>
                  <c:pt idx="9">
                    <c:v>Maggio</c:v>
                  </c:pt>
                  <c:pt idx="10">
                    <c:v>Giugno</c:v>
                  </c:pt>
                  <c:pt idx="11">
                    <c:v>Luglio</c:v>
                  </c:pt>
                  <c:pt idx="12">
                    <c:v>Agosto</c:v>
                  </c:pt>
                  <c:pt idx="13">
                    <c:v>Settembre</c:v>
                  </c:pt>
                  <c:pt idx="14">
                    <c:v>Ottobre</c:v>
                  </c:pt>
                  <c:pt idx="15">
                    <c:v>Novembre</c:v>
                  </c:pt>
                  <c:pt idx="16">
                    <c:v>Dicembre</c:v>
                  </c:pt>
                  <c:pt idx="17">
                    <c:v>Gennaio(a)</c:v>
                  </c:pt>
                  <c:pt idx="18">
                    <c:v>Febbraio(a)</c:v>
                  </c:pt>
                  <c:pt idx="19">
                    <c:v>Marzo(a)</c:v>
                  </c:pt>
                  <c:pt idx="20">
                    <c:v>Aprile(a)</c:v>
                  </c:pt>
                  <c:pt idx="21">
                    <c:v>Maggio(a)</c:v>
                  </c:pt>
                  <c:pt idx="22">
                    <c:v>Giugno(a)</c:v>
                  </c:pt>
                  <c:pt idx="23">
                    <c:v>Luglio(a)</c:v>
                  </c:pt>
                  <c:pt idx="24">
                    <c:v>Agosto(a)</c:v>
                  </c:pt>
                </c:lvl>
                <c:lvl>
                  <c:pt idx="0">
                    <c:v>2019</c:v>
                  </c:pt>
                  <c:pt idx="5">
                    <c:v>2020</c:v>
                  </c:pt>
                  <c:pt idx="17">
                    <c:v>2021</c:v>
                  </c:pt>
                </c:lvl>
              </c:multiLvlStrCache>
            </c:multiLvlStrRef>
          </c:cat>
          <c:val>
            <c:numRef>
              <c:f>'f11'!$C$3:$C$27</c:f>
              <c:numCache>
                <c:formatCode>0.0</c:formatCode>
                <c:ptCount val="25"/>
                <c:pt idx="0">
                  <c:v>103.9</c:v>
                </c:pt>
                <c:pt idx="1">
                  <c:v>104.5</c:v>
                </c:pt>
                <c:pt idx="2">
                  <c:v>104.1</c:v>
                </c:pt>
                <c:pt idx="3">
                  <c:v>103.7</c:v>
                </c:pt>
                <c:pt idx="4">
                  <c:v>103.7</c:v>
                </c:pt>
                <c:pt idx="5">
                  <c:v>104.8</c:v>
                </c:pt>
                <c:pt idx="6">
                  <c:v>107.7</c:v>
                </c:pt>
                <c:pt idx="7">
                  <c:v>108.1</c:v>
                </c:pt>
                <c:pt idx="8">
                  <c:v>107.1</c:v>
                </c:pt>
                <c:pt idx="9">
                  <c:v>107.2</c:v>
                </c:pt>
                <c:pt idx="10">
                  <c:v>105.9</c:v>
                </c:pt>
                <c:pt idx="11">
                  <c:v>104.9</c:v>
                </c:pt>
                <c:pt idx="12">
                  <c:v>106.5</c:v>
                </c:pt>
                <c:pt idx="13">
                  <c:v>106.6</c:v>
                </c:pt>
                <c:pt idx="14">
                  <c:v>107.7</c:v>
                </c:pt>
                <c:pt idx="15">
                  <c:v>108.7</c:v>
                </c:pt>
                <c:pt idx="16">
                  <c:v>108.6</c:v>
                </c:pt>
                <c:pt idx="17">
                  <c:v>108.7</c:v>
                </c:pt>
                <c:pt idx="18">
                  <c:v>106.1</c:v>
                </c:pt>
                <c:pt idx="19">
                  <c:v>108</c:v>
                </c:pt>
                <c:pt idx="20">
                  <c:v>109</c:v>
                </c:pt>
                <c:pt idx="21">
                  <c:v>107.1</c:v>
                </c:pt>
                <c:pt idx="22">
                  <c:v>108.3</c:v>
                </c:pt>
                <c:pt idx="23">
                  <c:v>108.1</c:v>
                </c:pt>
                <c:pt idx="24">
                  <c:v>108.2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ED-459F-8172-C7D31B01E16F}"/>
            </c:ext>
          </c:extLst>
        </c:ser>
        <c:ser>
          <c:idx val="1"/>
          <c:order val="1"/>
          <c:tx>
            <c:strRef>
              <c:f>'f11'!$D$2</c:f>
              <c:strCache>
                <c:ptCount val="1"/>
                <c:pt idx="0">
                  <c:v>Non alimentari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'f11'!$A$3:$B$27</c:f>
              <c:multiLvlStrCache>
                <c:ptCount val="25"/>
                <c:lvl>
                  <c:pt idx="0">
                    <c:v>Agosto</c:v>
                  </c:pt>
                  <c:pt idx="1">
                    <c:v>Settembre</c:v>
                  </c:pt>
                  <c:pt idx="2">
                    <c:v>Ottobre</c:v>
                  </c:pt>
                  <c:pt idx="3">
                    <c:v>Novembre</c:v>
                  </c:pt>
                  <c:pt idx="4">
                    <c:v>Dicembre</c:v>
                  </c:pt>
                  <c:pt idx="5">
                    <c:v>Gennaio</c:v>
                  </c:pt>
                  <c:pt idx="6">
                    <c:v>Febbraio</c:v>
                  </c:pt>
                  <c:pt idx="7">
                    <c:v>Marzo</c:v>
                  </c:pt>
                  <c:pt idx="8">
                    <c:v>Aprile</c:v>
                  </c:pt>
                  <c:pt idx="9">
                    <c:v>Maggio</c:v>
                  </c:pt>
                  <c:pt idx="10">
                    <c:v>Giugno</c:v>
                  </c:pt>
                  <c:pt idx="11">
                    <c:v>Luglio</c:v>
                  </c:pt>
                  <c:pt idx="12">
                    <c:v>Agosto</c:v>
                  </c:pt>
                  <c:pt idx="13">
                    <c:v>Settembre</c:v>
                  </c:pt>
                  <c:pt idx="14">
                    <c:v>Ottobre</c:v>
                  </c:pt>
                  <c:pt idx="15">
                    <c:v>Novembre</c:v>
                  </c:pt>
                  <c:pt idx="16">
                    <c:v>Dicembre</c:v>
                  </c:pt>
                  <c:pt idx="17">
                    <c:v>Gennaio(a)</c:v>
                  </c:pt>
                  <c:pt idx="18">
                    <c:v>Febbraio(a)</c:v>
                  </c:pt>
                  <c:pt idx="19">
                    <c:v>Marzo(a)</c:v>
                  </c:pt>
                  <c:pt idx="20">
                    <c:v>Aprile(a)</c:v>
                  </c:pt>
                  <c:pt idx="21">
                    <c:v>Maggio(a)</c:v>
                  </c:pt>
                  <c:pt idx="22">
                    <c:v>Giugno(a)</c:v>
                  </c:pt>
                  <c:pt idx="23">
                    <c:v>Luglio(a)</c:v>
                  </c:pt>
                  <c:pt idx="24">
                    <c:v>Agosto(a)</c:v>
                  </c:pt>
                </c:lvl>
                <c:lvl>
                  <c:pt idx="0">
                    <c:v>2019</c:v>
                  </c:pt>
                  <c:pt idx="5">
                    <c:v>2020</c:v>
                  </c:pt>
                  <c:pt idx="17">
                    <c:v>2021</c:v>
                  </c:pt>
                </c:lvl>
              </c:multiLvlStrCache>
            </c:multiLvlStrRef>
          </c:cat>
          <c:val>
            <c:numRef>
              <c:f>'f11'!$D$3:$D$27</c:f>
              <c:numCache>
                <c:formatCode>0.0</c:formatCode>
                <c:ptCount val="25"/>
                <c:pt idx="0">
                  <c:v>100.4</c:v>
                </c:pt>
                <c:pt idx="1">
                  <c:v>101.6</c:v>
                </c:pt>
                <c:pt idx="2">
                  <c:v>101</c:v>
                </c:pt>
                <c:pt idx="3">
                  <c:v>100.9</c:v>
                </c:pt>
                <c:pt idx="4">
                  <c:v>101.4</c:v>
                </c:pt>
                <c:pt idx="5">
                  <c:v>101.2</c:v>
                </c:pt>
                <c:pt idx="6">
                  <c:v>101.5</c:v>
                </c:pt>
                <c:pt idx="7">
                  <c:v>63.9</c:v>
                </c:pt>
                <c:pt idx="8">
                  <c:v>51.4</c:v>
                </c:pt>
                <c:pt idx="9">
                  <c:v>78.900000000000006</c:v>
                </c:pt>
                <c:pt idx="10">
                  <c:v>92.1</c:v>
                </c:pt>
                <c:pt idx="11">
                  <c:v>93.5</c:v>
                </c:pt>
                <c:pt idx="12">
                  <c:v>100.1</c:v>
                </c:pt>
                <c:pt idx="13">
                  <c:v>99.9</c:v>
                </c:pt>
                <c:pt idx="14">
                  <c:v>100.2</c:v>
                </c:pt>
                <c:pt idx="15">
                  <c:v>87.1</c:v>
                </c:pt>
                <c:pt idx="16">
                  <c:v>90.7</c:v>
                </c:pt>
                <c:pt idx="17">
                  <c:v>86.4</c:v>
                </c:pt>
                <c:pt idx="18">
                  <c:v>99.4</c:v>
                </c:pt>
                <c:pt idx="19">
                  <c:v>99.2</c:v>
                </c:pt>
                <c:pt idx="20">
                  <c:v>98.8</c:v>
                </c:pt>
                <c:pt idx="21">
                  <c:v>100.2</c:v>
                </c:pt>
                <c:pt idx="22">
                  <c:v>100.7</c:v>
                </c:pt>
                <c:pt idx="23">
                  <c:v>100.3</c:v>
                </c:pt>
                <c:pt idx="24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ED-459F-8172-C7D31B01E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6042504"/>
        <c:axId val="746038240"/>
      </c:lineChart>
      <c:catAx>
        <c:axId val="746042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46038240"/>
        <c:crosses val="autoZero"/>
        <c:auto val="1"/>
        <c:lblAlgn val="ctr"/>
        <c:lblOffset val="100"/>
        <c:noMultiLvlLbl val="0"/>
      </c:catAx>
      <c:valAx>
        <c:axId val="746038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46042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addetti (%)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9"/>
              <c:pt idx="0">
                <c:v>Lavorazione e conservazione di carne e produzione di prodotti a base di carne</c:v>
              </c:pt>
              <c:pt idx="1">
                <c:v>Lavorazione e conservazione di pesce, crostacei e molluschi</c:v>
              </c:pt>
              <c:pt idx="2">
                <c:v>Lavorazione e conservazione di frutta e ortaggi</c:v>
              </c:pt>
              <c:pt idx="3">
                <c:v>Produzione di oli e grassi vegetali e animali</c:v>
              </c:pt>
              <c:pt idx="4">
                <c:v>Industria lattiero-casearia</c:v>
              </c:pt>
              <c:pt idx="5">
                <c:v>Lavorazione delle granaglie, produzione di amidi e di prodotti amidacei</c:v>
              </c:pt>
              <c:pt idx="6">
                <c:v>Produzione di prodotti da forno e farinacei</c:v>
              </c:pt>
              <c:pt idx="7">
                <c:v>Produzione di altri prodotti alimentari</c:v>
              </c:pt>
              <c:pt idx="8">
                <c:v>Produzione di prodotti per l'alimentazione degli animali</c:v>
              </c:pt>
            </c:strLit>
          </c:cat>
          <c:val>
            <c:numLit>
              <c:formatCode>General</c:formatCode>
              <c:ptCount val="9"/>
              <c:pt idx="0">
                <c:v>14.969204349046517</c:v>
              </c:pt>
              <c:pt idx="1">
                <c:v>1.4281157242604605</c:v>
              </c:pt>
              <c:pt idx="2">
                <c:v>8.2850133371353998</c:v>
              </c:pt>
              <c:pt idx="3">
                <c:v>2.7390578109516599</c:v>
              </c:pt>
              <c:pt idx="4">
                <c:v>10.783676372251003</c:v>
              </c:pt>
              <c:pt idx="5">
                <c:v>2.5745325560131387</c:v>
              </c:pt>
              <c:pt idx="6">
                <c:v>40.835923069336602</c:v>
              </c:pt>
              <c:pt idx="7">
                <c:v>16.614059511886495</c:v>
              </c:pt>
              <c:pt idx="8">
                <c:v>1.7704172691187181</c:v>
              </c:pt>
            </c:numLit>
          </c:val>
          <c:extLst>
            <c:ext xmlns:c16="http://schemas.microsoft.com/office/drawing/2014/chart" uri="{C3380CC4-5D6E-409C-BE32-E72D297353CC}">
              <c16:uniqueId val="{00000000-EA38-4514-BAF6-2F380800C656}"/>
            </c:ext>
          </c:extLst>
        </c:ser>
        <c:ser>
          <c:idx val="1"/>
          <c:order val="1"/>
          <c:tx>
            <c:v>imprese (%)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9"/>
              <c:pt idx="0">
                <c:v>Lavorazione e conservazione di carne e produzione di prodotti a base di carne</c:v>
              </c:pt>
              <c:pt idx="1">
                <c:v>Lavorazione e conservazione di pesce, crostacei e molluschi</c:v>
              </c:pt>
              <c:pt idx="2">
                <c:v>Lavorazione e conservazione di frutta e ortaggi</c:v>
              </c:pt>
              <c:pt idx="3">
                <c:v>Produzione di oli e grassi vegetali e animali</c:v>
              </c:pt>
              <c:pt idx="4">
                <c:v>Industria lattiero-casearia</c:v>
              </c:pt>
              <c:pt idx="5">
                <c:v>Lavorazione delle granaglie, produzione di amidi e di prodotti amidacei</c:v>
              </c:pt>
              <c:pt idx="6">
                <c:v>Produzione di prodotti da forno e farinacei</c:v>
              </c:pt>
              <c:pt idx="7">
                <c:v>Produzione di altri prodotti alimentari</c:v>
              </c:pt>
              <c:pt idx="8">
                <c:v>Produzione di prodotti per l'alimentazione degli animali</c:v>
              </c:pt>
            </c:strLit>
          </c:cat>
          <c:val>
            <c:numLit>
              <c:formatCode>General</c:formatCode>
              <c:ptCount val="9"/>
              <c:pt idx="0">
                <c:v>6.3376874697629413</c:v>
              </c:pt>
              <c:pt idx="1">
                <c:v>0.78567972907595562</c:v>
              </c:pt>
              <c:pt idx="2">
                <c:v>3.266569908079342</c:v>
              </c:pt>
              <c:pt idx="3">
                <c:v>5.7358490566037732</c:v>
              </c:pt>
              <c:pt idx="4">
                <c:v>6.2041606192549583</c:v>
              </c:pt>
              <c:pt idx="5">
                <c:v>2.1480406386066764</c:v>
              </c:pt>
              <c:pt idx="6">
                <c:v>61.093372036768265</c:v>
              </c:pt>
              <c:pt idx="7">
                <c:v>13.522980164489597</c:v>
              </c:pt>
              <c:pt idx="8">
                <c:v>0.90566037735849059</c:v>
              </c:pt>
            </c:numLit>
          </c:val>
          <c:extLst>
            <c:ext xmlns:c16="http://schemas.microsoft.com/office/drawing/2014/chart" uri="{C3380CC4-5D6E-409C-BE32-E72D297353CC}">
              <c16:uniqueId val="{00000001-EA38-4514-BAF6-2F380800C6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62355344"/>
        <c:axId val="1262360336"/>
      </c:barChart>
      <c:scatterChart>
        <c:scatterStyle val="lineMarker"/>
        <c:varyColors val="0"/>
        <c:ser>
          <c:idx val="2"/>
          <c:order val="2"/>
          <c:tx>
            <c:v>addetti/imprese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Lit>
              <c:ptCount val="9"/>
              <c:pt idx="0">
                <c:v>Lavorazione e conservazione di carne e produzione di prodotti a base di carne</c:v>
              </c:pt>
              <c:pt idx="1">
                <c:v>Lavorazione e conservazione di pesce, crostacei e molluschi</c:v>
              </c:pt>
              <c:pt idx="2">
                <c:v>Lavorazione e conservazione di frutta e ortaggi</c:v>
              </c:pt>
              <c:pt idx="3">
                <c:v>Produzione di oli e grassi vegetali e animali</c:v>
              </c:pt>
              <c:pt idx="4">
                <c:v>Industria lattiero-casearia</c:v>
              </c:pt>
              <c:pt idx="5">
                <c:v>Lavorazione delle granaglie, produzione di amidi e di prodotti amidacei</c:v>
              </c:pt>
              <c:pt idx="6">
                <c:v>Produzione di prodotti da forno e farinacei</c:v>
              </c:pt>
              <c:pt idx="7">
                <c:v>Produzione di altri prodotti alimentari</c:v>
              </c:pt>
              <c:pt idx="8">
                <c:v>Produzione di prodotti per l'alimentazione degli animali</c:v>
              </c:pt>
            </c:strLit>
          </c:xVal>
          <c:yVal>
            <c:numLit>
              <c:formatCode>General</c:formatCode>
              <c:ptCount val="9"/>
              <c:pt idx="0">
                <c:v>18.97833893129771</c:v>
              </c:pt>
              <c:pt idx="1">
                <c:v>14.605221674876848</c:v>
              </c:pt>
              <c:pt idx="2">
                <c:v>20.379407582938391</c:v>
              </c:pt>
              <c:pt idx="3">
                <c:v>3.8370175438596492</c:v>
              </c:pt>
              <c:pt idx="4">
                <c:v>13.966066749844043</c:v>
              </c:pt>
              <c:pt idx="5">
                <c:v>9.6304414414414428</c:v>
              </c:pt>
              <c:pt idx="6">
                <c:v>5.3707950585999367</c:v>
              </c:pt>
              <c:pt idx="7">
                <c:v>9.8717386949055541</c:v>
              </c:pt>
              <c:pt idx="8">
                <c:v>15.707264957264957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EA38-4514-BAF6-2F380800C6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2348272"/>
        <c:axId val="1382316368"/>
      </c:scatterChart>
      <c:catAx>
        <c:axId val="126235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2360336"/>
        <c:crosses val="autoZero"/>
        <c:auto val="1"/>
        <c:lblAlgn val="ctr"/>
        <c:lblOffset val="100"/>
        <c:noMultiLvlLbl val="0"/>
      </c:catAx>
      <c:valAx>
        <c:axId val="126236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2355344"/>
        <c:crosses val="autoZero"/>
        <c:crossBetween val="between"/>
        <c:majorUnit val="10"/>
        <c:minorUnit val="2"/>
      </c:valAx>
      <c:valAx>
        <c:axId val="13823163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2348272"/>
        <c:crosses val="max"/>
        <c:crossBetween val="midCat"/>
      </c:valAx>
      <c:valAx>
        <c:axId val="1262348272"/>
        <c:scaling>
          <c:orientation val="minMax"/>
        </c:scaling>
        <c:delete val="1"/>
        <c:axPos val="b"/>
        <c:majorTickMark val="out"/>
        <c:minorTickMark val="none"/>
        <c:tickLblPos val="nextTo"/>
        <c:crossAx val="1382316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v>IA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4"/>
              <c:pt idx="0">
                <c:v>imprese che inviano fatture elettroniche (%)</c:v>
              </c:pt>
              <c:pt idx="1">
                <c:v>Vendite online PMI (incidenza % sul tot PMI)</c:v>
              </c:pt>
              <c:pt idx="2">
                <c:v>Valore del fatturato online PMI (% sul tot fatturato PMI)</c:v>
              </c:pt>
              <c:pt idx="3">
                <c:v>Imprese che acquistano cloud computing di livello medio-alto (%)</c:v>
              </c:pt>
            </c:strLit>
          </c:cat>
          <c:val>
            <c:numLit>
              <c:formatCode>General</c:formatCode>
              <c:ptCount val="4"/>
              <c:pt idx="0">
                <c:v>94.19</c:v>
              </c:pt>
              <c:pt idx="1">
                <c:v>12.42</c:v>
              </c:pt>
              <c:pt idx="2">
                <c:v>6.49</c:v>
              </c:pt>
              <c:pt idx="3">
                <c:v>33.81</c:v>
              </c:pt>
            </c:numLit>
          </c:val>
          <c:extLst>
            <c:ext xmlns:c16="http://schemas.microsoft.com/office/drawing/2014/chart" uri="{C3380CC4-5D6E-409C-BE32-E72D297353CC}">
              <c16:uniqueId val="{00000000-0AD7-403D-B5D4-C76AC5BB028D}"/>
            </c:ext>
          </c:extLst>
        </c:ser>
        <c:ser>
          <c:idx val="1"/>
          <c:order val="1"/>
          <c:tx>
            <c:v>manifatturiero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4"/>
              <c:pt idx="0">
                <c:v>imprese che inviano fatture elettroniche (%)</c:v>
              </c:pt>
              <c:pt idx="1">
                <c:v>Vendite online PMI (incidenza % sul tot PMI)</c:v>
              </c:pt>
              <c:pt idx="2">
                <c:v>Valore del fatturato online PMI (% sul tot fatturato PMI)</c:v>
              </c:pt>
              <c:pt idx="3">
                <c:v>Imprese che acquistano cloud computing di livello medio-alto (%)</c:v>
              </c:pt>
            </c:strLit>
          </c:cat>
          <c:val>
            <c:numLit>
              <c:formatCode>General</c:formatCode>
              <c:ptCount val="4"/>
              <c:pt idx="0">
                <c:v>96.11</c:v>
              </c:pt>
              <c:pt idx="1">
                <c:v>6.89</c:v>
              </c:pt>
              <c:pt idx="2">
                <c:v>4.0199999999999996</c:v>
              </c:pt>
              <c:pt idx="3">
                <c:v>35.869999999999997</c:v>
              </c:pt>
            </c:numLit>
          </c:val>
          <c:extLst>
            <c:ext xmlns:c16="http://schemas.microsoft.com/office/drawing/2014/chart" uri="{C3380CC4-5D6E-409C-BE32-E72D297353CC}">
              <c16:uniqueId val="{00000001-0AD7-403D-B5D4-C76AC5BB02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11568863"/>
        <c:axId val="1411568031"/>
      </c:barChart>
      <c:catAx>
        <c:axId val="141156886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1568031"/>
        <c:crossesAt val="0"/>
        <c:auto val="1"/>
        <c:lblAlgn val="ctr"/>
        <c:lblOffset val="100"/>
        <c:noMultiLvlLbl val="0"/>
      </c:catAx>
      <c:valAx>
        <c:axId val="1411568031"/>
        <c:scaling>
          <c:orientation val="minMax"/>
          <c:max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\-#,##0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1568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imprese che inviano fatture elettroniche (%)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6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</c:numLit>
          </c:cat>
          <c:val>
            <c:numLit>
              <c:formatCode>General</c:formatCode>
              <c:ptCount val="6"/>
              <c:pt idx="0">
                <c:v>6.52</c:v>
              </c:pt>
              <c:pt idx="1">
                <c:v>12.23</c:v>
              </c:pt>
              <c:pt idx="2">
                <c:v>18.39</c:v>
              </c:pt>
              <c:pt idx="3">
                <c:v>35.909999999999997</c:v>
              </c:pt>
              <c:pt idx="5">
                <c:v>94.19</c:v>
              </c:pt>
            </c:numLit>
          </c:val>
          <c:extLst>
            <c:ext xmlns:c16="http://schemas.microsoft.com/office/drawing/2014/chart" uri="{C3380CC4-5D6E-409C-BE32-E72D297353CC}">
              <c16:uniqueId val="{00000000-137A-45E9-AA2E-18E6421319E7}"/>
            </c:ext>
          </c:extLst>
        </c:ser>
        <c:ser>
          <c:idx val="1"/>
          <c:order val="1"/>
          <c:tx>
            <c:v>Vendite online PMI (incidenza % sul tot PMI)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6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</c:numLit>
          </c:cat>
          <c:val>
            <c:numLit>
              <c:formatCode>General</c:formatCode>
              <c:ptCount val="6"/>
              <c:pt idx="3">
                <c:v>8.81</c:v>
              </c:pt>
              <c:pt idx="4">
                <c:v>12.49</c:v>
              </c:pt>
              <c:pt idx="5">
                <c:v>12.42</c:v>
              </c:pt>
            </c:numLit>
          </c:val>
          <c:extLst>
            <c:ext xmlns:c16="http://schemas.microsoft.com/office/drawing/2014/chart" uri="{C3380CC4-5D6E-409C-BE32-E72D297353CC}">
              <c16:uniqueId val="{00000001-137A-45E9-AA2E-18E6421319E7}"/>
            </c:ext>
          </c:extLst>
        </c:ser>
        <c:ser>
          <c:idx val="2"/>
          <c:order val="2"/>
          <c:tx>
            <c:v>Valore del fatturato online PMI (% sul tot fatturato PMI)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6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</c:numLit>
          </c:cat>
          <c:val>
            <c:numLit>
              <c:formatCode>General</c:formatCode>
              <c:ptCount val="6"/>
              <c:pt idx="3">
                <c:v>5.49</c:v>
              </c:pt>
              <c:pt idx="4">
                <c:v>6.9</c:v>
              </c:pt>
              <c:pt idx="5">
                <c:v>6.49</c:v>
              </c:pt>
            </c:numLit>
          </c:val>
          <c:extLst>
            <c:ext xmlns:c16="http://schemas.microsoft.com/office/drawing/2014/chart" uri="{C3380CC4-5D6E-409C-BE32-E72D297353CC}">
              <c16:uniqueId val="{00000002-137A-45E9-AA2E-18E6421319E7}"/>
            </c:ext>
          </c:extLst>
        </c:ser>
        <c:ser>
          <c:idx val="3"/>
          <c:order val="3"/>
          <c:tx>
            <c:v>Imprese che acquistano cloud computing di livello medio-alto (%)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6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</c:numLit>
          </c:cat>
          <c:val>
            <c:numLit>
              <c:formatCode>General</c:formatCode>
              <c:ptCount val="6"/>
              <c:pt idx="3">
                <c:v>9.73</c:v>
              </c:pt>
              <c:pt idx="5">
                <c:v>33.81</c:v>
              </c:pt>
            </c:numLit>
          </c:val>
          <c:extLst>
            <c:ext xmlns:c16="http://schemas.microsoft.com/office/drawing/2014/chart" uri="{C3380CC4-5D6E-409C-BE32-E72D297353CC}">
              <c16:uniqueId val="{00000003-137A-45E9-AA2E-18E642131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2206559"/>
        <c:axId val="1310794015"/>
      </c:barChart>
      <c:catAx>
        <c:axId val="1222206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0794015"/>
        <c:crosses val="autoZero"/>
        <c:auto val="1"/>
        <c:lblAlgn val="ctr"/>
        <c:lblOffset val="100"/>
        <c:noMultiLvlLbl val="0"/>
      </c:catAx>
      <c:valAx>
        <c:axId val="1310794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22206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'f5'!$A$5</c:f>
              <c:strCache>
                <c:ptCount val="1"/>
                <c:pt idx="0">
                  <c:v>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'f5'!$B$2:$Q$4</c:f>
              <c:multiLvlStrCache>
                <c:ptCount val="16"/>
                <c:lvl>
                  <c:pt idx="0">
                    <c:v>almeno un servizio di cloud computing</c:v>
                  </c:pt>
                  <c:pt idx="1">
                    <c:v>  solo di livello basso</c:v>
                  </c:pt>
                  <c:pt idx="2">
                    <c:v>  solo di livello medio</c:v>
                  </c:pt>
                  <c:pt idx="3">
                    <c:v>  di livello alto</c:v>
                  </c:pt>
                  <c:pt idx="4">
                    <c:v>almeno un servizio di cloud computing</c:v>
                  </c:pt>
                  <c:pt idx="5">
                    <c:v>  solo di livello basso</c:v>
                  </c:pt>
                  <c:pt idx="6">
                    <c:v>  solo di livello medio</c:v>
                  </c:pt>
                  <c:pt idx="7">
                    <c:v>  di livello alto</c:v>
                  </c:pt>
                  <c:pt idx="8">
                    <c:v>almeno un servizio di cloud computing</c:v>
                  </c:pt>
                  <c:pt idx="9">
                    <c:v>  solo di livello basso</c:v>
                  </c:pt>
                  <c:pt idx="10">
                    <c:v>  solo di livello medio</c:v>
                  </c:pt>
                  <c:pt idx="11">
                    <c:v>  di livello alto</c:v>
                  </c:pt>
                  <c:pt idx="12">
                    <c:v>almeno un servizio di cloud computing</c:v>
                  </c:pt>
                  <c:pt idx="13">
                    <c:v>  solo di livello basso</c:v>
                  </c:pt>
                  <c:pt idx="14">
                    <c:v>  solo di livello medio</c:v>
                  </c:pt>
                  <c:pt idx="15">
                    <c:v>  di livello alto</c:v>
                  </c:pt>
                </c:lvl>
                <c:lvl>
                  <c:pt idx="0">
                    <c:v>2014</c:v>
                  </c:pt>
                  <c:pt idx="4">
                    <c:v>2016</c:v>
                  </c:pt>
                  <c:pt idx="8">
                    <c:v>2018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'f5'!$B$5:$Q$5</c:f>
              <c:numCache>
                <c:formatCode>0</c:formatCode>
                <c:ptCount val="16"/>
                <c:pt idx="0">
                  <c:v>36.82</c:v>
                </c:pt>
                <c:pt idx="1">
                  <c:v>16.64</c:v>
                </c:pt>
                <c:pt idx="2">
                  <c:v>20.2</c:v>
                </c:pt>
                <c:pt idx="3">
                  <c:v>16.63</c:v>
                </c:pt>
                <c:pt idx="4">
                  <c:v>17.86</c:v>
                </c:pt>
                <c:pt idx="5">
                  <c:v>8.91</c:v>
                </c:pt>
                <c:pt idx="6">
                  <c:v>12.3</c:v>
                </c:pt>
                <c:pt idx="7">
                  <c:v>5.56</c:v>
                </c:pt>
                <c:pt idx="8">
                  <c:v>16.5</c:v>
                </c:pt>
                <c:pt idx="9">
                  <c:v>6.76</c:v>
                </c:pt>
                <c:pt idx="10">
                  <c:v>9.1199999999999992</c:v>
                </c:pt>
                <c:pt idx="11">
                  <c:v>7.38</c:v>
                </c:pt>
                <c:pt idx="12">
                  <c:v>62.05</c:v>
                </c:pt>
                <c:pt idx="13">
                  <c:v>28.24</c:v>
                </c:pt>
                <c:pt idx="14">
                  <c:v>35.96</c:v>
                </c:pt>
                <c:pt idx="15">
                  <c:v>26.09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1E-4443-B223-93FA48D77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15079823"/>
        <c:axId val="1306377679"/>
      </c:barChart>
      <c:catAx>
        <c:axId val="1415079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06377679"/>
        <c:crosses val="autoZero"/>
        <c:auto val="1"/>
        <c:lblAlgn val="ctr"/>
        <c:lblOffset val="100"/>
        <c:noMultiLvlLbl val="0"/>
      </c:catAx>
      <c:valAx>
        <c:axId val="1306377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50798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'f6'!$A$4:$B$4</c:f>
              <c:strCache>
                <c:ptCount val="2"/>
                <c:pt idx="0">
                  <c:v>ordinazioni/prenotazioni on line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'f6'!$C$3:$K$3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'f6'!$C$4:$K$4</c:f>
              <c:numCache>
                <c:formatCode>#,##0.0_ ;\-#,##0.0\ </c:formatCode>
                <c:ptCount val="9"/>
                <c:pt idx="0">
                  <c:v>8.7799999999999994</c:v>
                </c:pt>
                <c:pt idx="1">
                  <c:v>12.34</c:v>
                </c:pt>
                <c:pt idx="2">
                  <c:v>13.11</c:v>
                </c:pt>
                <c:pt idx="3">
                  <c:v>9.4600000000000009</c:v>
                </c:pt>
                <c:pt idx="4">
                  <c:v>18.73</c:v>
                </c:pt>
                <c:pt idx="5">
                  <c:v>19.399999999999999</c:v>
                </c:pt>
                <c:pt idx="6">
                  <c:v>15.37</c:v>
                </c:pt>
                <c:pt idx="7">
                  <c:v>17.47</c:v>
                </c:pt>
                <c:pt idx="8">
                  <c:v>22.38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A3-4751-A890-EAB00A4BD7F2}"/>
            </c:ext>
          </c:extLst>
        </c:ser>
        <c:ser>
          <c:idx val="1"/>
          <c:order val="1"/>
          <c:tx>
            <c:strRef>
              <c:f>'f6'!$A$5:$B$5</c:f>
              <c:strCache>
                <c:ptCount val="2"/>
                <c:pt idx="0">
                  <c:v>personbalizzazione e progettazione prodotti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'f6'!$C$3:$K$3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'f6'!$C$5:$K$5</c:f>
              <c:numCache>
                <c:formatCode>#,##0.0_ ;\-#,##0.0\ </c:formatCode>
                <c:ptCount val="9"/>
                <c:pt idx="0">
                  <c:v>1.1100000000000001</c:v>
                </c:pt>
                <c:pt idx="1">
                  <c:v>0.59</c:v>
                </c:pt>
                <c:pt idx="2">
                  <c:v>0.8</c:v>
                </c:pt>
                <c:pt idx="3">
                  <c:v>2.89</c:v>
                </c:pt>
                <c:pt idx="4">
                  <c:v>1.65</c:v>
                </c:pt>
                <c:pt idx="5">
                  <c:v>1.1499999999999999</c:v>
                </c:pt>
                <c:pt idx="6">
                  <c:v>2.42</c:v>
                </c:pt>
                <c:pt idx="7">
                  <c:v>4.1500000000000004</c:v>
                </c:pt>
                <c:pt idx="8">
                  <c:v>2.13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A3-4751-A890-EAB00A4BD7F2}"/>
            </c:ext>
          </c:extLst>
        </c:ser>
        <c:ser>
          <c:idx val="2"/>
          <c:order val="2"/>
          <c:tx>
            <c:strRef>
              <c:f>'f6'!$A$6:$B$6</c:f>
              <c:strCache>
                <c:ptCount val="2"/>
                <c:pt idx="0">
                  <c:v>imprese che forniscono a più del 20% degli addetti dispositivi portatili con connessione mobile (incidenza %)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'f6'!$C$3:$K$3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'f6'!$C$6:$K$6</c:f>
              <c:numCache>
                <c:formatCode>#,##0.0_ ;\-#,##0.0\ </c:formatCode>
                <c:ptCount val="9"/>
                <c:pt idx="0">
                  <c:v>4.96</c:v>
                </c:pt>
                <c:pt idx="1">
                  <c:v>4.7699999999999996</c:v>
                </c:pt>
                <c:pt idx="2">
                  <c:v>12.24</c:v>
                </c:pt>
                <c:pt idx="3">
                  <c:v>13.61</c:v>
                </c:pt>
                <c:pt idx="4">
                  <c:v>16.82</c:v>
                </c:pt>
                <c:pt idx="5">
                  <c:v>12.56</c:v>
                </c:pt>
                <c:pt idx="6">
                  <c:v>15.18</c:v>
                </c:pt>
                <c:pt idx="7">
                  <c:v>16.12</c:v>
                </c:pt>
                <c:pt idx="8">
                  <c:v>20.170000000000002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A3-4751-A890-EAB00A4BD7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2564879"/>
        <c:axId val="1392576111"/>
      </c:barChart>
      <c:catAx>
        <c:axId val="1392564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92576111"/>
        <c:crosses val="autoZero"/>
        <c:auto val="1"/>
        <c:lblAlgn val="ctr"/>
        <c:lblOffset val="100"/>
        <c:noMultiLvlLbl val="0"/>
      </c:catAx>
      <c:valAx>
        <c:axId val="1392576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92564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424651205397501E-2"/>
          <c:y val="4.2884990253411304E-2"/>
          <c:w val="0.84422954507604731"/>
          <c:h val="0.7813903086675571"/>
        </c:manualLayout>
      </c:layout>
      <c:barChart>
        <c:barDir val="col"/>
        <c:grouping val="clustered"/>
        <c:varyColors val="0"/>
        <c:ser>
          <c:idx val="0"/>
          <c:order val="0"/>
          <c:tx>
            <c:v>Numero cooperative</c:v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Lit>
              <c:formatCode>General</c:formatCode>
              <c:ptCount val="11"/>
              <c:pt idx="0">
                <c:v>6197</c:v>
              </c:pt>
              <c:pt idx="1">
                <c:v>6218</c:v>
              </c:pt>
              <c:pt idx="2">
                <c:v>6270</c:v>
              </c:pt>
              <c:pt idx="3">
                <c:v>5854</c:v>
              </c:pt>
              <c:pt idx="4">
                <c:v>4754</c:v>
              </c:pt>
              <c:pt idx="5">
                <c:v>5734</c:v>
              </c:pt>
              <c:pt idx="6">
                <c:v>4565</c:v>
              </c:pt>
              <c:pt idx="7">
                <c:v>5708</c:v>
              </c:pt>
              <c:pt idx="8">
                <c:v>5080</c:v>
              </c:pt>
              <c:pt idx="9">
                <c:v>4596</c:v>
              </c:pt>
              <c:pt idx="10">
                <c:v>4437</c:v>
              </c:pt>
            </c:numLit>
          </c:val>
          <c:extLst>
            <c:ext xmlns:c16="http://schemas.microsoft.com/office/drawing/2014/chart" uri="{C3380CC4-5D6E-409C-BE32-E72D297353CC}">
              <c16:uniqueId val="{00000000-4836-4F20-9996-0F51A8E14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30208112"/>
        <c:axId val="520301304"/>
      </c:barChart>
      <c:lineChart>
        <c:grouping val="standard"/>
        <c:varyColors val="0"/>
        <c:ser>
          <c:idx val="1"/>
          <c:order val="1"/>
          <c:tx>
            <c:v>Numero soci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Lit>
              <c:formatCode>General</c:formatCode>
              <c:ptCount val="11"/>
              <c:pt idx="0">
                <c:v>900196</c:v>
              </c:pt>
              <c:pt idx="1">
                <c:v>901926</c:v>
              </c:pt>
              <c:pt idx="2">
                <c:v>904880</c:v>
              </c:pt>
              <c:pt idx="3">
                <c:v>896003</c:v>
              </c:pt>
              <c:pt idx="4">
                <c:v>772300</c:v>
              </c:pt>
              <c:pt idx="5">
                <c:v>836112</c:v>
              </c:pt>
              <c:pt idx="6">
                <c:v>758694</c:v>
              </c:pt>
              <c:pt idx="7">
                <c:v>725726</c:v>
              </c:pt>
              <c:pt idx="8">
                <c:v>741968</c:v>
              </c:pt>
              <c:pt idx="9">
                <c:v>724721</c:v>
              </c:pt>
              <c:pt idx="10">
                <c:v>711862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36-4F20-9996-0F51A8E14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4065784"/>
        <c:axId val="520301960"/>
      </c:lineChart>
      <c:catAx>
        <c:axId val="63020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0301304"/>
        <c:crosses val="autoZero"/>
        <c:auto val="1"/>
        <c:lblAlgn val="ctr"/>
        <c:lblOffset val="100"/>
        <c:noMultiLvlLbl val="0"/>
      </c:catAx>
      <c:valAx>
        <c:axId val="52030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0208112"/>
        <c:crosses val="autoZero"/>
        <c:crossBetween val="between"/>
      </c:valAx>
      <c:valAx>
        <c:axId val="5203019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4065784"/>
        <c:crosses val="max"/>
        <c:crossBetween val="between"/>
        <c:majorUnit val="100000"/>
        <c:minorUnit val="20000"/>
      </c:valAx>
      <c:catAx>
        <c:axId val="644065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03019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033861852245708"/>
          <c:y val="0.91861552393670087"/>
          <c:w val="0.7193227629550859"/>
          <c:h val="6.57899341529677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41014712610465"/>
          <c:y val="7.1775223685911452E-2"/>
          <c:w val="0.46158279756314857"/>
          <c:h val="0.87500027387875845"/>
        </c:manualLayout>
      </c:layout>
      <c:pieChart>
        <c:varyColors val="1"/>
        <c:ser>
          <c:idx val="0"/>
          <c:order val="0"/>
          <c:tx>
            <c:v>Risorse</c:v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2C1-4A95-BC19-28D39FE676C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2C1-4A95-BC19-28D39FE676C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2C1-4A95-BC19-28D39FE676C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2C1-4A95-BC19-28D39FE676C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2C1-4A95-BC19-28D39FE676C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2C1-4A95-BC19-28D39FE676C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6"/>
              <c:pt idx="0">
                <c:v>2021</c:v>
              </c:pt>
              <c:pt idx="1">
                <c:v>2022</c:v>
              </c:pt>
              <c:pt idx="2">
                <c:v>2023</c:v>
              </c:pt>
              <c:pt idx="3">
                <c:v>2024</c:v>
              </c:pt>
              <c:pt idx="4">
                <c:v>2025</c:v>
              </c:pt>
              <c:pt idx="5">
                <c:v>2026</c:v>
              </c:pt>
            </c:numLit>
          </c:cat>
          <c:val>
            <c:numLit>
              <c:formatCode>General</c:formatCode>
              <c:ptCount val="6"/>
              <c:pt idx="0">
                <c:v>200</c:v>
              </c:pt>
              <c:pt idx="1">
                <c:v>300.83</c:v>
              </c:pt>
              <c:pt idx="2">
                <c:v>300.83</c:v>
              </c:pt>
              <c:pt idx="3">
                <c:v>258.81</c:v>
              </c:pt>
              <c:pt idx="4">
                <c:v>122.5</c:v>
              </c:pt>
              <c:pt idx="5">
                <c:v>20.3</c:v>
              </c:pt>
            </c:numLit>
          </c:val>
          <c:extLst>
            <c:ext xmlns:c16="http://schemas.microsoft.com/office/drawing/2014/chart" uri="{C3380CC4-5D6E-409C-BE32-E72D297353CC}">
              <c16:uniqueId val="{0000000C-82C1-4A95-BC19-28D39FE676C1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>
                <a:effectLst/>
              </a:rPr>
              <a:t>Fig. 2.9 - Indice del valore delle vendite alimentari - commercio al dettaglio per forma distributiva (base 2015=100).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grande distribuzione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Lit>
              <c:ptCount val="8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  <c:pt idx="6">
                <c:v>2021 I-trim</c:v>
              </c:pt>
              <c:pt idx="7">
                <c:v>2021 II-trim</c:v>
              </c:pt>
            </c:strLit>
          </c:cat>
          <c:val>
            <c:numLit>
              <c:formatCode>General</c:formatCode>
              <c:ptCount val="8"/>
              <c:pt idx="0">
                <c:v>100</c:v>
              </c:pt>
              <c:pt idx="1">
                <c:v>101.1</c:v>
              </c:pt>
              <c:pt idx="2">
                <c:v>103.1</c:v>
              </c:pt>
              <c:pt idx="3">
                <c:v>104.2</c:v>
              </c:pt>
              <c:pt idx="4">
                <c:v>105.5</c:v>
              </c:pt>
              <c:pt idx="5">
                <c:v>110</c:v>
              </c:pt>
              <c:pt idx="6">
                <c:v>107.4</c:v>
              </c:pt>
              <c:pt idx="7">
                <c:v>111.4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66-4753-9B26-90076C669C63}"/>
            </c:ext>
          </c:extLst>
        </c:ser>
        <c:ser>
          <c:idx val="1"/>
          <c:order val="1"/>
          <c:tx>
            <c:v>piccole superfici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Lit>
              <c:ptCount val="8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  <c:pt idx="6">
                <c:v>2021 I-trim</c:v>
              </c:pt>
              <c:pt idx="7">
                <c:v>2021 II-trim</c:v>
              </c:pt>
            </c:strLit>
          </c:cat>
          <c:val>
            <c:numLit>
              <c:formatCode>General</c:formatCode>
              <c:ptCount val="8"/>
              <c:pt idx="0">
                <c:v>100</c:v>
              </c:pt>
              <c:pt idx="1">
                <c:v>99.6</c:v>
              </c:pt>
              <c:pt idx="2">
                <c:v>98.7</c:v>
              </c:pt>
              <c:pt idx="3">
                <c:v>98.5</c:v>
              </c:pt>
              <c:pt idx="4">
                <c:v>98.4</c:v>
              </c:pt>
              <c:pt idx="5">
                <c:v>102.4</c:v>
              </c:pt>
              <c:pt idx="6">
                <c:v>94.3</c:v>
              </c:pt>
              <c:pt idx="7">
                <c:v>96.3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266-4753-9B26-90076C669C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26029343"/>
        <c:axId val="1926033503"/>
      </c:lineChart>
      <c:catAx>
        <c:axId val="1926029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26033503"/>
        <c:crosses val="autoZero"/>
        <c:auto val="1"/>
        <c:lblAlgn val="ctr"/>
        <c:lblOffset val="100"/>
        <c:noMultiLvlLbl val="0"/>
      </c:catAx>
      <c:valAx>
        <c:axId val="1926033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26029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361949</xdr:colOff>
      <xdr:row>1</xdr:row>
      <xdr:rowOff>52386</xdr:rowOff>
    </xdr:from>
    <xdr:to>
      <xdr:col>15</xdr:col>
      <xdr:colOff>95250</xdr:colOff>
      <xdr:row>20</xdr:row>
      <xdr:rowOff>85725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5C69EED-EF06-436F-A622-AFFE6A978E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203200</xdr:colOff>
      <xdr:row>1</xdr:row>
      <xdr:rowOff>95250</xdr:rowOff>
    </xdr:from>
    <xdr:to>
      <xdr:col>9</xdr:col>
      <xdr:colOff>361950</xdr:colOff>
      <xdr:row>23</xdr:row>
      <xdr:rowOff>63500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1908B59-4326-4EF0-ADAE-0961C73FB0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304801</xdr:colOff>
      <xdr:row>3</xdr:row>
      <xdr:rowOff>180975</xdr:rowOff>
    </xdr:from>
    <xdr:to>
      <xdr:col>15</xdr:col>
      <xdr:colOff>323851</xdr:colOff>
      <xdr:row>31</xdr:row>
      <xdr:rowOff>123825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074CD42-82A7-4D7A-A173-CB52237570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9798</xdr:colOff>
      <xdr:row>13</xdr:row>
      <xdr:rowOff>108857</xdr:rowOff>
    </xdr:from>
    <xdr:to>
      <xdr:col>2</xdr:col>
      <xdr:colOff>1326607</xdr:colOff>
      <xdr:row>41</xdr:row>
      <xdr:rowOff>127001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BE99088-CD0B-462D-A067-F09555E703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1386840</xdr:colOff>
      <xdr:row>8</xdr:row>
      <xdr:rowOff>148590</xdr:rowOff>
    </xdr:from>
    <xdr:to>
      <xdr:col>10</xdr:col>
      <xdr:colOff>289560</xdr:colOff>
      <xdr:row>27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8BA064A-915C-4759-B8B6-FD6D67DF6B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472440</xdr:colOff>
      <xdr:row>9</xdr:row>
      <xdr:rowOff>102870</xdr:rowOff>
    </xdr:from>
    <xdr:to>
      <xdr:col>11</xdr:col>
      <xdr:colOff>15240</xdr:colOff>
      <xdr:row>25</xdr:row>
      <xdr:rowOff>163830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6E8C6FE-F932-41FB-A80E-4816C3A9B2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746760</xdr:colOff>
      <xdr:row>8</xdr:row>
      <xdr:rowOff>110490</xdr:rowOff>
    </xdr:from>
    <xdr:to>
      <xdr:col>9</xdr:col>
      <xdr:colOff>548640</xdr:colOff>
      <xdr:row>28</xdr:row>
      <xdr:rowOff>60960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30BF9C9-D953-454D-B090-576D43E923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1089660</xdr:colOff>
      <xdr:row>10</xdr:row>
      <xdr:rowOff>3810</xdr:rowOff>
    </xdr:from>
    <xdr:to>
      <xdr:col>13</xdr:col>
      <xdr:colOff>182880</xdr:colOff>
      <xdr:row>27</xdr:row>
      <xdr:rowOff>129540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2290327-A9EF-4124-A7A9-0002180CED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447675</xdr:colOff>
      <xdr:row>2</xdr:row>
      <xdr:rowOff>35719</xdr:rowOff>
    </xdr:from>
    <xdr:to>
      <xdr:col>14</xdr:col>
      <xdr:colOff>11906</xdr:colOff>
      <xdr:row>20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B385B15-1286-4155-9F64-FFB4B15B1F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438150</xdr:colOff>
      <xdr:row>10</xdr:row>
      <xdr:rowOff>157161</xdr:rowOff>
    </xdr:from>
    <xdr:to>
      <xdr:col>10</xdr:col>
      <xdr:colOff>161926</xdr:colOff>
      <xdr:row>26</xdr:row>
      <xdr:rowOff>28574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3D7B1A8-DD85-466A-A942-342FE6EC7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108857</xdr:colOff>
      <xdr:row>1</xdr:row>
      <xdr:rowOff>47626</xdr:rowOff>
    </xdr:from>
    <xdr:to>
      <xdr:col>13</xdr:col>
      <xdr:colOff>627063</xdr:colOff>
      <xdr:row>18</xdr:row>
      <xdr:rowOff>90261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42D8204-5110-419E-9027-B0029E378A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="70" zoomScaleNormal="70" workbookViewId="0">
      <selection activeCell="A2" sqref="A2"/>
    </sheetView>
  </sheetViews>
  <sheetFormatPr defaultColWidth="9.1796875" defaultRowHeight="13" x14ac:dyDescent="0.3"/>
  <cols>
    <col min="1" max="1" width="24.1796875" style="1" customWidth="1"/>
    <col min="2" max="2" width="13" style="1" customWidth="1"/>
    <col min="3" max="3" width="13.54296875" style="1" customWidth="1"/>
    <col min="4" max="5" width="11.81640625" style="1" customWidth="1"/>
    <col min="6" max="16384" width="9.1796875" style="1"/>
  </cols>
  <sheetData>
    <row r="1" spans="1:5" x14ac:dyDescent="0.3">
      <c r="A1" s="9" t="s">
        <v>351</v>
      </c>
      <c r="B1" s="9"/>
      <c r="C1" s="9"/>
      <c r="D1" s="9"/>
      <c r="E1" s="9"/>
    </row>
    <row r="2" spans="1:5" x14ac:dyDescent="0.3">
      <c r="A2" s="9"/>
      <c r="B2" s="9"/>
      <c r="C2" s="9"/>
      <c r="D2" s="9"/>
      <c r="E2" s="9"/>
    </row>
    <row r="3" spans="1:5" ht="39" x14ac:dyDescent="0.3">
      <c r="A3" s="10"/>
      <c r="B3" s="11" t="s">
        <v>0</v>
      </c>
      <c r="C3" s="12" t="s">
        <v>1</v>
      </c>
      <c r="D3" s="11" t="s">
        <v>2</v>
      </c>
      <c r="E3" s="11" t="s">
        <v>3</v>
      </c>
    </row>
    <row r="4" spans="1:5" x14ac:dyDescent="0.3">
      <c r="A4" s="13"/>
      <c r="B4" s="14"/>
      <c r="C4" s="14"/>
      <c r="D4" s="14"/>
      <c r="E4" s="14"/>
    </row>
    <row r="5" spans="1:5" x14ac:dyDescent="0.3">
      <c r="A5" s="15" t="s">
        <v>4</v>
      </c>
      <c r="B5" s="158">
        <v>17624</v>
      </c>
      <c r="C5" s="158">
        <v>2575</v>
      </c>
      <c r="D5" s="158">
        <v>91</v>
      </c>
      <c r="E5" s="158">
        <v>20290</v>
      </c>
    </row>
    <row r="6" spans="1:5" x14ac:dyDescent="0.3">
      <c r="A6" s="16" t="s">
        <v>5</v>
      </c>
      <c r="B6" s="158">
        <v>26714</v>
      </c>
      <c r="C6" s="158">
        <v>1719</v>
      </c>
      <c r="D6" s="158">
        <v>245</v>
      </c>
      <c r="E6" s="158">
        <v>28678</v>
      </c>
    </row>
    <row r="7" spans="1:5" x14ac:dyDescent="0.3">
      <c r="A7" s="9" t="s">
        <v>6</v>
      </c>
      <c r="B7" s="158">
        <v>834</v>
      </c>
      <c r="C7" s="158">
        <v>1486</v>
      </c>
      <c r="D7" s="158">
        <v>220</v>
      </c>
      <c r="E7" s="158">
        <v>2540</v>
      </c>
    </row>
    <row r="8" spans="1:5" x14ac:dyDescent="0.3">
      <c r="A8" s="9"/>
      <c r="B8" s="158"/>
      <c r="C8" s="158"/>
      <c r="D8" s="158"/>
      <c r="E8" s="158"/>
    </row>
    <row r="9" spans="1:5" x14ac:dyDescent="0.3">
      <c r="A9" s="16" t="s">
        <v>7</v>
      </c>
      <c r="B9" s="158">
        <v>610276</v>
      </c>
      <c r="C9" s="158">
        <v>88704</v>
      </c>
      <c r="D9" s="158">
        <v>12272</v>
      </c>
      <c r="E9" s="158">
        <v>711318</v>
      </c>
    </row>
    <row r="10" spans="1:5" x14ac:dyDescent="0.3">
      <c r="A10" s="9"/>
      <c r="B10" s="158"/>
      <c r="C10" s="158"/>
      <c r="D10" s="158"/>
      <c r="E10" s="158"/>
    </row>
    <row r="11" spans="1:5" x14ac:dyDescent="0.3">
      <c r="A11" s="17" t="s">
        <v>8</v>
      </c>
      <c r="B11" s="199">
        <f>+B9/$E$9*100</f>
        <v>85.795101487660929</v>
      </c>
      <c r="C11" s="199">
        <f t="shared" ref="C11:D11" si="0">+C9/$E$9*100</f>
        <v>12.470371901175001</v>
      </c>
      <c r="D11" s="199">
        <f t="shared" si="0"/>
        <v>1.7252480606423568</v>
      </c>
      <c r="E11" s="200">
        <v>100</v>
      </c>
    </row>
    <row r="12" spans="1:5" x14ac:dyDescent="0.3">
      <c r="A12" s="15" t="s">
        <v>9</v>
      </c>
      <c r="B12" s="199">
        <v>-19.419980616726136</v>
      </c>
      <c r="C12" s="199">
        <v>33.588349573048589</v>
      </c>
      <c r="D12" s="199">
        <v>-7.0793794246121422</v>
      </c>
      <c r="E12" s="199">
        <v>-15.019121109920391</v>
      </c>
    </row>
    <row r="13" spans="1:5" x14ac:dyDescent="0.3">
      <c r="A13" s="15" t="s">
        <v>10</v>
      </c>
      <c r="B13" s="199">
        <v>-1.3347733019471946</v>
      </c>
      <c r="C13" s="199">
        <v>2.7118408559320102</v>
      </c>
      <c r="D13" s="199">
        <v>0.537809647979131</v>
      </c>
      <c r="E13" s="199">
        <v>-0.81543185259758388</v>
      </c>
    </row>
    <row r="14" spans="1:5" x14ac:dyDescent="0.3">
      <c r="A14" s="18"/>
      <c r="B14" s="19"/>
      <c r="C14" s="19"/>
      <c r="D14" s="19"/>
      <c r="E14" s="19"/>
    </row>
    <row r="15" spans="1:5" ht="12.75" customHeight="1" x14ac:dyDescent="0.3"/>
    <row r="16" spans="1:5" ht="40.5" customHeight="1" x14ac:dyDescent="0.3">
      <c r="A16" s="20" t="s">
        <v>352</v>
      </c>
      <c r="B16" s="20"/>
      <c r="C16" s="20"/>
      <c r="D16" s="20"/>
      <c r="E16" s="20"/>
    </row>
    <row r="18" spans="1:7" x14ac:dyDescent="0.3">
      <c r="A18" s="15" t="s">
        <v>11</v>
      </c>
    </row>
    <row r="23" spans="1:7" x14ac:dyDescent="0.3">
      <c r="B23" s="15"/>
      <c r="C23" s="16"/>
      <c r="D23" s="9"/>
      <c r="E23" s="15"/>
      <c r="F23" s="16"/>
      <c r="G23" s="9"/>
    </row>
  </sheetData>
  <mergeCells count="1">
    <mergeCell ref="A16:E1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0581B-2E6A-4A2E-B198-C1F764299F91}">
  <dimension ref="A1:M28"/>
  <sheetViews>
    <sheetView topLeftCell="A2" zoomScale="70" zoomScaleNormal="70" workbookViewId="0">
      <selection activeCell="A2" sqref="A2"/>
    </sheetView>
  </sheetViews>
  <sheetFormatPr defaultColWidth="8.81640625" defaultRowHeight="13" x14ac:dyDescent="0.3"/>
  <cols>
    <col min="1" max="1" width="26.6328125" style="1" customWidth="1"/>
    <col min="2" max="16384" width="8.81640625" style="1"/>
  </cols>
  <sheetData>
    <row r="1" spans="1:13" hidden="1" x14ac:dyDescent="0.3">
      <c r="A1" s="216" t="e">
        <f ca="1">DotStatQuery(#REF!)</f>
        <v>#NAME?</v>
      </c>
    </row>
    <row r="2" spans="1:13" x14ac:dyDescent="0.3">
      <c r="A2" s="1" t="s">
        <v>288</v>
      </c>
    </row>
    <row r="3" spans="1:13" x14ac:dyDescent="0.3">
      <c r="B3" s="1">
        <v>2014</v>
      </c>
      <c r="C3" s="1">
        <v>2015</v>
      </c>
      <c r="D3" s="1">
        <v>2016</v>
      </c>
      <c r="E3" s="1">
        <v>2018</v>
      </c>
      <c r="F3" s="1">
        <v>2019</v>
      </c>
      <c r="G3" s="1">
        <v>2020</v>
      </c>
    </row>
    <row r="4" spans="1:13" x14ac:dyDescent="0.3">
      <c r="A4" s="1" t="s">
        <v>284</v>
      </c>
      <c r="B4" s="1">
        <v>6.52</v>
      </c>
      <c r="C4" s="217">
        <v>12.23</v>
      </c>
      <c r="D4" s="217">
        <v>18.39</v>
      </c>
      <c r="E4" s="217">
        <v>35.909999999999997</v>
      </c>
      <c r="G4" s="217">
        <v>94.19</v>
      </c>
      <c r="M4" s="217"/>
    </row>
    <row r="5" spans="1:13" x14ac:dyDescent="0.3">
      <c r="A5" s="1" t="s">
        <v>285</v>
      </c>
      <c r="E5" s="217">
        <v>8.81</v>
      </c>
      <c r="F5" s="217">
        <v>12.49</v>
      </c>
      <c r="G5" s="217">
        <v>12.42</v>
      </c>
      <c r="M5" s="217"/>
    </row>
    <row r="6" spans="1:13" x14ac:dyDescent="0.3">
      <c r="A6" s="1" t="s">
        <v>286</v>
      </c>
      <c r="E6" s="217">
        <v>5.49</v>
      </c>
      <c r="F6" s="217">
        <v>6.9</v>
      </c>
      <c r="G6" s="217">
        <v>6.49</v>
      </c>
      <c r="M6" s="217"/>
    </row>
    <row r="7" spans="1:13" x14ac:dyDescent="0.3">
      <c r="A7" s="1" t="s">
        <v>287</v>
      </c>
      <c r="E7" s="217">
        <v>9.73</v>
      </c>
      <c r="G7" s="217">
        <v>33.81</v>
      </c>
      <c r="M7" s="217"/>
    </row>
    <row r="8" spans="1:13" x14ac:dyDescent="0.3">
      <c r="E8" s="220"/>
      <c r="G8" s="220"/>
      <c r="M8" s="220"/>
    </row>
    <row r="9" spans="1:13" x14ac:dyDescent="0.3">
      <c r="A9" s="218" t="s">
        <v>291</v>
      </c>
    </row>
    <row r="28" spans="1:1" x14ac:dyDescent="0.3">
      <c r="A28" s="218" t="s">
        <v>290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5AC2E-2867-43FB-9D36-0E2CB5FC24C4}">
  <dimension ref="A1:Q30"/>
  <sheetViews>
    <sheetView topLeftCell="A2" zoomScale="70" zoomScaleNormal="70" workbookViewId="0">
      <selection activeCell="A2" sqref="A2"/>
    </sheetView>
  </sheetViews>
  <sheetFormatPr defaultColWidth="8.81640625" defaultRowHeight="13" x14ac:dyDescent="0.3"/>
  <cols>
    <col min="1" max="1" width="26.6328125" style="1" customWidth="1"/>
    <col min="2" max="2" width="5.90625" style="1" customWidth="1"/>
    <col min="3" max="4" width="8.81640625" style="1"/>
    <col min="5" max="5" width="11" style="1" customWidth="1"/>
    <col min="6" max="16384" width="8.81640625" style="1"/>
  </cols>
  <sheetData>
    <row r="1" spans="1:17" hidden="1" x14ac:dyDescent="0.3">
      <c r="A1" s="216" t="e">
        <f ca="1">DotStatQuery(B1)</f>
        <v>#NAME?</v>
      </c>
      <c r="B1" s="216" t="s">
        <v>292</v>
      </c>
    </row>
    <row r="3" spans="1:17" x14ac:dyDescent="0.3">
      <c r="B3" s="219">
        <v>2014</v>
      </c>
      <c r="C3" s="219"/>
      <c r="D3" s="219"/>
      <c r="E3" s="219"/>
      <c r="F3" s="219">
        <v>2016</v>
      </c>
      <c r="G3" s="219"/>
      <c r="H3" s="219"/>
      <c r="I3" s="219"/>
      <c r="J3" s="219">
        <v>2018</v>
      </c>
      <c r="K3" s="219"/>
      <c r="L3" s="219"/>
      <c r="M3" s="219"/>
      <c r="N3" s="219">
        <v>2020</v>
      </c>
      <c r="O3" s="219"/>
      <c r="P3" s="219"/>
      <c r="Q3" s="219"/>
    </row>
    <row r="4" spans="1:17" x14ac:dyDescent="0.3">
      <c r="B4" s="1" t="s">
        <v>297</v>
      </c>
      <c r="C4" s="1" t="s">
        <v>293</v>
      </c>
      <c r="D4" s="1" t="s">
        <v>294</v>
      </c>
      <c r="E4" s="1" t="s">
        <v>295</v>
      </c>
      <c r="F4" s="1" t="s">
        <v>297</v>
      </c>
      <c r="G4" s="1" t="s">
        <v>293</v>
      </c>
      <c r="H4" s="1" t="s">
        <v>294</v>
      </c>
      <c r="I4" s="1" t="s">
        <v>295</v>
      </c>
      <c r="J4" s="1" t="s">
        <v>297</v>
      </c>
      <c r="K4" s="1" t="s">
        <v>293</v>
      </c>
      <c r="L4" s="1" t="s">
        <v>294</v>
      </c>
      <c r="M4" s="1" t="s">
        <v>295</v>
      </c>
      <c r="N4" s="1" t="s">
        <v>297</v>
      </c>
      <c r="O4" s="1" t="s">
        <v>293</v>
      </c>
      <c r="P4" s="1" t="s">
        <v>294</v>
      </c>
      <c r="Q4" s="1" t="s">
        <v>295</v>
      </c>
    </row>
    <row r="5" spans="1:17" x14ac:dyDescent="0.3">
      <c r="A5" s="1" t="s">
        <v>282</v>
      </c>
      <c r="B5" s="80">
        <v>36.82</v>
      </c>
      <c r="C5" s="80">
        <v>16.64</v>
      </c>
      <c r="D5" s="80">
        <v>20.2</v>
      </c>
      <c r="E5" s="80">
        <v>16.63</v>
      </c>
      <c r="F5" s="80">
        <v>17.86</v>
      </c>
      <c r="G5" s="80">
        <v>8.91</v>
      </c>
      <c r="H5" s="80">
        <v>12.3</v>
      </c>
      <c r="I5" s="80">
        <v>5.56</v>
      </c>
      <c r="J5" s="80">
        <v>16.5</v>
      </c>
      <c r="K5" s="80">
        <v>6.76</v>
      </c>
      <c r="L5" s="80">
        <v>9.1199999999999992</v>
      </c>
      <c r="M5" s="80">
        <v>7.38</v>
      </c>
      <c r="N5" s="80">
        <v>62.05</v>
      </c>
      <c r="O5" s="80">
        <v>28.24</v>
      </c>
      <c r="P5" s="80">
        <v>35.96</v>
      </c>
      <c r="Q5" s="80">
        <v>26.09</v>
      </c>
    </row>
    <row r="6" spans="1:17" x14ac:dyDescent="0.3">
      <c r="A6" s="1" t="s">
        <v>296</v>
      </c>
      <c r="B6" s="80">
        <v>37.75</v>
      </c>
      <c r="C6" s="80">
        <v>20.3</v>
      </c>
      <c r="D6" s="80">
        <v>24.46</v>
      </c>
      <c r="E6" s="80">
        <v>13.29</v>
      </c>
      <c r="F6" s="80">
        <v>19.68</v>
      </c>
      <c r="G6" s="80">
        <v>11.51</v>
      </c>
      <c r="H6" s="80">
        <v>14.93</v>
      </c>
      <c r="I6" s="80">
        <v>4.75</v>
      </c>
      <c r="J6" s="80">
        <v>20.79</v>
      </c>
      <c r="K6" s="80">
        <v>8.9600000000000009</v>
      </c>
      <c r="L6" s="80">
        <v>12.67</v>
      </c>
      <c r="M6" s="80">
        <v>8.11</v>
      </c>
      <c r="N6" s="80">
        <v>58.83</v>
      </c>
      <c r="O6" s="80">
        <v>22.95</v>
      </c>
      <c r="P6" s="80">
        <v>28.84</v>
      </c>
      <c r="Q6" s="80">
        <v>29.99</v>
      </c>
    </row>
    <row r="8" spans="1:17" x14ac:dyDescent="0.3">
      <c r="A8" s="218" t="s">
        <v>298</v>
      </c>
    </row>
    <row r="30" spans="1:1" x14ac:dyDescent="0.3">
      <c r="A30" s="218" t="s">
        <v>290</v>
      </c>
    </row>
  </sheetData>
  <mergeCells count="4">
    <mergeCell ref="B3:E3"/>
    <mergeCell ref="F3:I3"/>
    <mergeCell ref="J3:M3"/>
    <mergeCell ref="N3:Q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D399F-CF93-4ED3-AA9B-53E0CA960F74}">
  <dimension ref="A1:K29"/>
  <sheetViews>
    <sheetView topLeftCell="A2" zoomScale="70" zoomScaleNormal="70" workbookViewId="0">
      <selection activeCell="A2" sqref="A2"/>
    </sheetView>
  </sheetViews>
  <sheetFormatPr defaultColWidth="8.81640625" defaultRowHeight="13" x14ac:dyDescent="0.3"/>
  <cols>
    <col min="1" max="1" width="26.6328125" style="1" customWidth="1"/>
    <col min="2" max="2" width="2.453125" style="1" customWidth="1"/>
    <col min="3" max="16384" width="8.81640625" style="1"/>
  </cols>
  <sheetData>
    <row r="1" spans="1:11" hidden="1" x14ac:dyDescent="0.3">
      <c r="A1" s="216" t="e">
        <f ca="1">DotStatQuery(B1)</f>
        <v>#NAME?</v>
      </c>
      <c r="B1" s="216" t="s">
        <v>299</v>
      </c>
    </row>
    <row r="2" spans="1:11" x14ac:dyDescent="0.3">
      <c r="A2" s="1" t="s">
        <v>300</v>
      </c>
    </row>
    <row r="3" spans="1:11" x14ac:dyDescent="0.3">
      <c r="C3" s="1">
        <v>2012</v>
      </c>
      <c r="D3" s="1">
        <v>2013</v>
      </c>
      <c r="E3" s="1">
        <v>2014</v>
      </c>
      <c r="F3" s="1">
        <v>2015</v>
      </c>
      <c r="G3" s="1">
        <v>2016</v>
      </c>
      <c r="H3" s="1">
        <v>2017</v>
      </c>
      <c r="I3" s="1">
        <v>2018</v>
      </c>
      <c r="J3" s="1">
        <v>2019</v>
      </c>
      <c r="K3" s="1">
        <v>2020</v>
      </c>
    </row>
    <row r="4" spans="1:11" x14ac:dyDescent="0.3">
      <c r="A4" s="1" t="s">
        <v>301</v>
      </c>
      <c r="C4" s="217">
        <v>8.7799999999999994</v>
      </c>
      <c r="D4" s="217">
        <v>12.34</v>
      </c>
      <c r="E4" s="217">
        <v>13.11</v>
      </c>
      <c r="F4" s="217">
        <v>9.4600000000000009</v>
      </c>
      <c r="G4" s="217">
        <v>18.73</v>
      </c>
      <c r="H4" s="217">
        <v>19.399999999999999</v>
      </c>
      <c r="I4" s="217">
        <v>15.37</v>
      </c>
      <c r="J4" s="217">
        <v>17.47</v>
      </c>
      <c r="K4" s="217">
        <v>22.38</v>
      </c>
    </row>
    <row r="5" spans="1:11" x14ac:dyDescent="0.3">
      <c r="A5" s="1" t="s">
        <v>302</v>
      </c>
      <c r="C5" s="217">
        <v>1.1100000000000001</v>
      </c>
      <c r="D5" s="217">
        <v>0.59</v>
      </c>
      <c r="E5" s="217">
        <v>0.8</v>
      </c>
      <c r="F5" s="217">
        <v>2.89</v>
      </c>
      <c r="G5" s="217">
        <v>1.65</v>
      </c>
      <c r="H5" s="217">
        <v>1.1499999999999999</v>
      </c>
      <c r="I5" s="217">
        <v>2.42</v>
      </c>
      <c r="J5" s="217">
        <v>4.1500000000000004</v>
      </c>
      <c r="K5" s="217">
        <v>2.13</v>
      </c>
    </row>
    <row r="6" spans="1:11" x14ac:dyDescent="0.3">
      <c r="A6" s="1" t="s">
        <v>303</v>
      </c>
      <c r="C6" s="217">
        <v>4.96</v>
      </c>
      <c r="D6" s="217">
        <v>4.7699999999999996</v>
      </c>
      <c r="E6" s="217">
        <v>12.24</v>
      </c>
      <c r="F6" s="217">
        <v>13.61</v>
      </c>
      <c r="G6" s="217">
        <v>16.82</v>
      </c>
      <c r="H6" s="217">
        <v>12.56</v>
      </c>
      <c r="I6" s="217">
        <v>15.18</v>
      </c>
      <c r="J6" s="217">
        <v>16.12</v>
      </c>
      <c r="K6" s="217">
        <v>20.170000000000002</v>
      </c>
    </row>
    <row r="9" spans="1:11" x14ac:dyDescent="0.3">
      <c r="A9" s="218" t="s">
        <v>304</v>
      </c>
    </row>
    <row r="29" spans="1:1" x14ac:dyDescent="0.3">
      <c r="A29" s="218" t="s">
        <v>290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BE1B5-2852-49A7-AD7B-1CAFACF0C6DF}">
  <dimension ref="A2:H77"/>
  <sheetViews>
    <sheetView zoomScale="70" zoomScaleNormal="70" workbookViewId="0">
      <selection activeCell="A2" sqref="A2"/>
    </sheetView>
  </sheetViews>
  <sheetFormatPr defaultColWidth="9.1796875" defaultRowHeight="13" x14ac:dyDescent="0.3"/>
  <cols>
    <col min="1" max="1" width="9.1796875" style="1"/>
    <col min="2" max="2" width="21.1796875" style="1" bestFit="1" customWidth="1"/>
    <col min="3" max="3" width="13.453125" style="1" bestFit="1" customWidth="1"/>
    <col min="4" max="16384" width="9.1796875" style="1"/>
  </cols>
  <sheetData>
    <row r="2" spans="1:8" x14ac:dyDescent="0.3">
      <c r="B2" s="71"/>
      <c r="C2" s="71"/>
      <c r="D2" s="70" t="s">
        <v>305</v>
      </c>
      <c r="E2" s="71"/>
      <c r="F2" s="71"/>
      <c r="G2" s="71"/>
      <c r="H2" s="71"/>
    </row>
    <row r="4" spans="1:8" x14ac:dyDescent="0.3">
      <c r="A4" s="115"/>
      <c r="B4" s="115" t="s">
        <v>116</v>
      </c>
      <c r="C4" s="115" t="s">
        <v>117</v>
      </c>
    </row>
    <row r="5" spans="1:8" x14ac:dyDescent="0.3">
      <c r="A5" s="116"/>
      <c r="B5" s="117"/>
      <c r="C5" s="118"/>
    </row>
    <row r="6" spans="1:8" x14ac:dyDescent="0.3">
      <c r="A6" s="116">
        <v>2010</v>
      </c>
      <c r="B6" s="117">
        <v>6197</v>
      </c>
      <c r="C6" s="118">
        <v>900196</v>
      </c>
    </row>
    <row r="7" spans="1:8" x14ac:dyDescent="0.3">
      <c r="A7" s="116">
        <v>2011</v>
      </c>
      <c r="B7" s="117">
        <v>6218</v>
      </c>
      <c r="C7" s="118">
        <v>901926</v>
      </c>
    </row>
    <row r="8" spans="1:8" x14ac:dyDescent="0.3">
      <c r="A8" s="116">
        <v>2012</v>
      </c>
      <c r="B8" s="117">
        <v>6270</v>
      </c>
      <c r="C8" s="118">
        <v>904880</v>
      </c>
    </row>
    <row r="9" spans="1:8" x14ac:dyDescent="0.3">
      <c r="A9" s="116">
        <v>2013</v>
      </c>
      <c r="B9" s="117">
        <v>5854</v>
      </c>
      <c r="C9" s="118">
        <v>896003</v>
      </c>
    </row>
    <row r="10" spans="1:8" x14ac:dyDescent="0.3">
      <c r="A10" s="116">
        <v>2014</v>
      </c>
      <c r="B10" s="117">
        <v>4754</v>
      </c>
      <c r="C10" s="118">
        <v>772300</v>
      </c>
    </row>
    <row r="11" spans="1:8" x14ac:dyDescent="0.3">
      <c r="A11" s="116">
        <v>2015</v>
      </c>
      <c r="B11" s="117">
        <v>5734</v>
      </c>
      <c r="C11" s="118">
        <v>836112</v>
      </c>
    </row>
    <row r="12" spans="1:8" x14ac:dyDescent="0.3">
      <c r="A12" s="116">
        <v>2016</v>
      </c>
      <c r="B12" s="117">
        <v>4565</v>
      </c>
      <c r="C12" s="118">
        <v>758694</v>
      </c>
    </row>
    <row r="13" spans="1:8" x14ac:dyDescent="0.3">
      <c r="A13" s="116">
        <v>2017</v>
      </c>
      <c r="B13" s="117">
        <v>5708</v>
      </c>
      <c r="C13" s="118">
        <v>725726</v>
      </c>
    </row>
    <row r="14" spans="1:8" x14ac:dyDescent="0.3">
      <c r="A14" s="116">
        <v>2018</v>
      </c>
      <c r="B14" s="119">
        <v>5080</v>
      </c>
      <c r="C14" s="118">
        <v>741968</v>
      </c>
    </row>
    <row r="15" spans="1:8" x14ac:dyDescent="0.3">
      <c r="A15" s="116">
        <v>2019</v>
      </c>
      <c r="B15" s="119">
        <v>4596</v>
      </c>
      <c r="C15" s="118">
        <v>724721</v>
      </c>
    </row>
    <row r="16" spans="1:8" x14ac:dyDescent="0.3">
      <c r="A16" s="116">
        <v>2020</v>
      </c>
      <c r="B16" s="119">
        <v>4437</v>
      </c>
      <c r="C16" s="118">
        <v>711862</v>
      </c>
    </row>
    <row r="21" spans="1:6" x14ac:dyDescent="0.3">
      <c r="E21" s="1" t="s">
        <v>343</v>
      </c>
    </row>
    <row r="22" spans="1:6" x14ac:dyDescent="0.3">
      <c r="A22" s="120"/>
      <c r="B22" s="60"/>
      <c r="C22" s="60"/>
      <c r="D22" s="60"/>
      <c r="E22" s="60"/>
      <c r="F22" s="60"/>
    </row>
    <row r="25" spans="1:6" x14ac:dyDescent="0.3">
      <c r="B25" s="36"/>
      <c r="C25" s="36"/>
    </row>
    <row r="26" spans="1:6" x14ac:dyDescent="0.3">
      <c r="B26" s="36"/>
      <c r="C26" s="36"/>
    </row>
    <row r="27" spans="1:6" x14ac:dyDescent="0.3">
      <c r="B27" s="36"/>
      <c r="C27" s="36"/>
    </row>
    <row r="28" spans="1:6" x14ac:dyDescent="0.3">
      <c r="B28" s="36"/>
      <c r="C28" s="36"/>
    </row>
    <row r="29" spans="1:6" x14ac:dyDescent="0.3">
      <c r="B29" s="36"/>
      <c r="C29" s="36"/>
    </row>
    <row r="30" spans="1:6" x14ac:dyDescent="0.3">
      <c r="B30" s="36"/>
      <c r="C30" s="36"/>
    </row>
    <row r="31" spans="1:6" x14ac:dyDescent="0.3">
      <c r="B31" s="36"/>
      <c r="C31" s="36"/>
    </row>
    <row r="32" spans="1:6" x14ac:dyDescent="0.3">
      <c r="B32" s="36"/>
      <c r="C32" s="36"/>
    </row>
    <row r="33" spans="2:3" x14ac:dyDescent="0.3">
      <c r="B33" s="121"/>
      <c r="C33" s="122"/>
    </row>
    <row r="34" spans="2:3" x14ac:dyDescent="0.3">
      <c r="B34" s="123"/>
      <c r="C34" s="122"/>
    </row>
    <row r="68" spans="2:3" x14ac:dyDescent="0.3">
      <c r="B68" s="36"/>
      <c r="C68" s="36"/>
    </row>
    <row r="69" spans="2:3" x14ac:dyDescent="0.3">
      <c r="B69" s="36"/>
      <c r="C69" s="36"/>
    </row>
    <row r="70" spans="2:3" x14ac:dyDescent="0.3">
      <c r="B70" s="36"/>
      <c r="C70" s="36"/>
    </row>
    <row r="71" spans="2:3" x14ac:dyDescent="0.3">
      <c r="B71" s="36"/>
      <c r="C71" s="36"/>
    </row>
    <row r="72" spans="2:3" x14ac:dyDescent="0.3">
      <c r="B72" s="36"/>
      <c r="C72" s="36"/>
    </row>
    <row r="73" spans="2:3" x14ac:dyDescent="0.3">
      <c r="B73" s="36"/>
      <c r="C73" s="36"/>
    </row>
    <row r="74" spans="2:3" x14ac:dyDescent="0.3">
      <c r="B74" s="36"/>
      <c r="C74" s="36"/>
    </row>
    <row r="75" spans="2:3" x14ac:dyDescent="0.3">
      <c r="B75" s="36"/>
      <c r="C75" s="36"/>
    </row>
    <row r="76" spans="2:3" x14ac:dyDescent="0.3">
      <c r="B76" s="36"/>
      <c r="C76" s="121"/>
    </row>
    <row r="77" spans="2:3" x14ac:dyDescent="0.3">
      <c r="B77" s="123"/>
      <c r="C77" s="123"/>
    </row>
  </sheetData>
  <mergeCells count="1">
    <mergeCell ref="A22:F22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E8C0D-5E74-41B6-8101-0DCEF3EC5387}">
  <dimension ref="A1:P14"/>
  <sheetViews>
    <sheetView zoomScale="70" zoomScaleNormal="70" workbookViewId="0">
      <selection activeCell="A2" sqref="A2"/>
    </sheetView>
  </sheetViews>
  <sheetFormatPr defaultColWidth="9.1796875" defaultRowHeight="13" x14ac:dyDescent="0.3"/>
  <cols>
    <col min="1" max="1" width="31.453125" style="1" customWidth="1"/>
    <col min="2" max="4" width="9.1796875" style="1"/>
    <col min="5" max="5" width="2.54296875" style="1" customWidth="1"/>
    <col min="6" max="8" width="9.1796875" style="1"/>
    <col min="9" max="9" width="2.453125" style="1" customWidth="1"/>
    <col min="10" max="11" width="12" style="1" bestFit="1" customWidth="1"/>
    <col min="12" max="12" width="9.1796875" style="1"/>
    <col min="13" max="13" width="2.1796875" style="1" customWidth="1"/>
    <col min="14" max="16384" width="9.1796875" style="1"/>
  </cols>
  <sheetData>
    <row r="1" spans="1:16" x14ac:dyDescent="0.3">
      <c r="A1" s="1" t="s">
        <v>306</v>
      </c>
    </row>
    <row r="2" spans="1:16" x14ac:dyDescent="0.3">
      <c r="A2" s="73"/>
      <c r="B2" s="86" t="s">
        <v>118</v>
      </c>
      <c r="C2" s="86"/>
      <c r="D2" s="86"/>
      <c r="E2" s="73"/>
      <c r="F2" s="86" t="s">
        <v>119</v>
      </c>
      <c r="G2" s="86"/>
      <c r="H2" s="86"/>
      <c r="I2" s="73"/>
      <c r="J2" s="86" t="s">
        <v>120</v>
      </c>
      <c r="K2" s="86"/>
      <c r="L2" s="86"/>
      <c r="M2" s="73"/>
      <c r="N2" s="86" t="s">
        <v>121</v>
      </c>
      <c r="O2" s="86"/>
      <c r="P2" s="86"/>
    </row>
    <row r="3" spans="1:16" ht="26" x14ac:dyDescent="0.3">
      <c r="A3" s="111" t="s">
        <v>122</v>
      </c>
      <c r="B3" s="111">
        <v>2020</v>
      </c>
      <c r="C3" s="111" t="s">
        <v>123</v>
      </c>
      <c r="D3" s="111" t="s">
        <v>10</v>
      </c>
      <c r="E3" s="111"/>
      <c r="F3" s="111">
        <v>2020</v>
      </c>
      <c r="G3" s="111" t="s">
        <v>123</v>
      </c>
      <c r="H3" s="111" t="s">
        <v>10</v>
      </c>
      <c r="I3" s="111"/>
      <c r="J3" s="111">
        <v>2020</v>
      </c>
      <c r="K3" s="111" t="s">
        <v>123</v>
      </c>
      <c r="L3" s="111" t="s">
        <v>10</v>
      </c>
      <c r="M3" s="111"/>
      <c r="N3" s="111">
        <v>2020</v>
      </c>
      <c r="O3" s="111" t="s">
        <v>123</v>
      </c>
      <c r="P3" s="111" t="s">
        <v>10</v>
      </c>
    </row>
    <row r="4" spans="1:16" x14ac:dyDescent="0.3">
      <c r="A4" s="1" t="s">
        <v>124</v>
      </c>
      <c r="B4" s="36">
        <v>1307</v>
      </c>
      <c r="C4" s="50">
        <v>29.456840207347305</v>
      </c>
      <c r="D4" s="50">
        <v>-10.099464422341239</v>
      </c>
      <c r="F4" s="36">
        <v>220111</v>
      </c>
      <c r="G4" s="50">
        <v>30.920459302505261</v>
      </c>
      <c r="H4" s="50">
        <v>-1.0505826080702008</v>
      </c>
      <c r="J4" s="36">
        <v>6172</v>
      </c>
      <c r="K4" s="50">
        <v>17.669729677470464</v>
      </c>
      <c r="L4" s="50">
        <v>-11.194244604316546</v>
      </c>
      <c r="N4" s="36">
        <v>15429</v>
      </c>
      <c r="O4" s="50">
        <v>15.202183423324005</v>
      </c>
      <c r="P4" s="50">
        <v>-7.8810675264194874</v>
      </c>
    </row>
    <row r="5" spans="1:16" x14ac:dyDescent="0.3">
      <c r="A5" s="1" t="s">
        <v>125</v>
      </c>
      <c r="B5" s="36">
        <v>1018</v>
      </c>
      <c r="C5" s="50">
        <v>22.943430245661482</v>
      </c>
      <c r="D5" s="50">
        <v>-0.19646365422396855</v>
      </c>
      <c r="F5" s="36">
        <v>79229</v>
      </c>
      <c r="G5" s="50">
        <v>11.129825724648878</v>
      </c>
      <c r="H5" s="50">
        <v>-0.57225324716069526</v>
      </c>
      <c r="J5" s="36">
        <v>8520</v>
      </c>
      <c r="K5" s="50">
        <v>24.39178497278813</v>
      </c>
      <c r="L5" s="50">
        <v>5.1851851851851851</v>
      </c>
      <c r="N5" s="36">
        <v>32692</v>
      </c>
      <c r="O5" s="50">
        <v>32.211405825089663</v>
      </c>
      <c r="P5" s="50">
        <v>-6.4194662672332106E-2</v>
      </c>
    </row>
    <row r="6" spans="1:16" x14ac:dyDescent="0.3">
      <c r="A6" s="1" t="s">
        <v>126</v>
      </c>
      <c r="B6" s="1">
        <v>601</v>
      </c>
      <c r="C6" s="50">
        <v>13.545188190218616</v>
      </c>
      <c r="D6" s="50">
        <v>-4.4925124792013316</v>
      </c>
      <c r="F6" s="36">
        <v>21976</v>
      </c>
      <c r="G6" s="50">
        <v>3.0871151992942454</v>
      </c>
      <c r="H6" s="50">
        <v>-1.8621890769436877</v>
      </c>
      <c r="J6" s="36">
        <v>6850</v>
      </c>
      <c r="K6" s="50">
        <v>19.610766087276843</v>
      </c>
      <c r="L6" s="50">
        <v>-3.5211267605633805</v>
      </c>
      <c r="N6" s="36">
        <v>13194</v>
      </c>
      <c r="O6" s="50">
        <v>13.000039411973358</v>
      </c>
      <c r="P6" s="50">
        <v>-6.4719642730559297</v>
      </c>
    </row>
    <row r="7" spans="1:16" x14ac:dyDescent="0.3">
      <c r="A7" s="1" t="s">
        <v>127</v>
      </c>
      <c r="B7" s="1">
        <v>482</v>
      </c>
      <c r="C7" s="50">
        <v>10.863195853053865</v>
      </c>
      <c r="D7" s="50">
        <v>-1.8672199170124482</v>
      </c>
      <c r="F7" s="36">
        <v>141139</v>
      </c>
      <c r="G7" s="50">
        <v>19.826736080869608</v>
      </c>
      <c r="H7" s="50">
        <v>-5.0279725231924081E-2</v>
      </c>
      <c r="J7" s="36">
        <v>4712</v>
      </c>
      <c r="K7" s="50">
        <v>13.489916759598319</v>
      </c>
      <c r="L7" s="50">
        <v>-8.3268482490272362</v>
      </c>
      <c r="N7" s="36">
        <v>11133</v>
      </c>
      <c r="O7" s="50">
        <v>10.969337484727861</v>
      </c>
      <c r="P7" s="50">
        <v>6.2106468231253578</v>
      </c>
    </row>
    <row r="8" spans="1:16" x14ac:dyDescent="0.3">
      <c r="A8" s="1" t="s">
        <v>128</v>
      </c>
      <c r="B8" s="1">
        <v>347</v>
      </c>
      <c r="C8" s="50">
        <v>7.8205995041694836</v>
      </c>
      <c r="D8" s="50">
        <v>3.4582132564841501</v>
      </c>
      <c r="F8" s="36">
        <v>12621</v>
      </c>
      <c r="G8" s="50">
        <v>1.7729559942797901</v>
      </c>
      <c r="H8" s="50">
        <v>-3.6123415304719719</v>
      </c>
      <c r="J8" s="36">
        <v>7915</v>
      </c>
      <c r="K8" s="50">
        <v>22.659739208875358</v>
      </c>
      <c r="L8" s="50">
        <v>7.1767095463777926</v>
      </c>
      <c r="N8" s="36">
        <v>23187</v>
      </c>
      <c r="O8" s="50">
        <v>22.846135656012297</v>
      </c>
      <c r="P8" s="50">
        <v>2.547432665516784</v>
      </c>
    </row>
    <row r="9" spans="1:16" x14ac:dyDescent="0.3">
      <c r="A9" s="1" t="s">
        <v>129</v>
      </c>
      <c r="B9" s="1">
        <v>292</v>
      </c>
      <c r="C9" s="50">
        <v>6.5810232138832543</v>
      </c>
      <c r="D9" s="50">
        <v>-0.68493150684931503</v>
      </c>
      <c r="F9" s="36">
        <v>225719</v>
      </c>
      <c r="G9" s="50">
        <v>31.708252442186829</v>
      </c>
      <c r="H9" s="50">
        <v>-3.4992988576510022</v>
      </c>
      <c r="J9" s="80">
        <v>290.44299999999998</v>
      </c>
      <c r="K9" s="50">
        <v>0.83150507075721869</v>
      </c>
      <c r="L9" s="50">
        <v>-4.6915403294611888</v>
      </c>
      <c r="N9" s="36">
        <v>1286</v>
      </c>
      <c r="O9" s="50">
        <v>1.2670949434438181</v>
      </c>
      <c r="P9" s="50">
        <v>-2.2053231939163496</v>
      </c>
    </row>
    <row r="10" spans="1:16" x14ac:dyDescent="0.3">
      <c r="A10" s="1" t="s">
        <v>130</v>
      </c>
      <c r="B10" s="1">
        <v>280</v>
      </c>
      <c r="C10" s="50">
        <v>6.3105702050935317</v>
      </c>
      <c r="D10" s="50">
        <v>-6.0714285714285712</v>
      </c>
      <c r="F10" s="36">
        <v>4009</v>
      </c>
      <c r="G10" s="50">
        <v>0.56317095167321751</v>
      </c>
      <c r="H10" s="50">
        <v>-34.664276401564535</v>
      </c>
      <c r="J10" s="36">
        <v>180</v>
      </c>
      <c r="K10" s="50">
        <v>0.5153194008335521</v>
      </c>
      <c r="L10" s="50">
        <v>-14.285714285714285</v>
      </c>
      <c r="N10" s="36">
        <v>3281</v>
      </c>
      <c r="O10" s="50">
        <v>3.2327671146494303</v>
      </c>
      <c r="P10" s="50">
        <v>1.610405698358625</v>
      </c>
    </row>
    <row r="11" spans="1:16" x14ac:dyDescent="0.3">
      <c r="A11" s="1" t="s">
        <v>131</v>
      </c>
      <c r="B11" s="1">
        <v>110</v>
      </c>
      <c r="C11" s="50">
        <v>2.479152580572459</v>
      </c>
      <c r="D11" s="50">
        <v>16.363636363636363</v>
      </c>
      <c r="F11" s="36">
        <v>7058</v>
      </c>
      <c r="G11" s="50">
        <v>0.99148430454217251</v>
      </c>
      <c r="H11" s="50">
        <v>20.628952315843446</v>
      </c>
      <c r="J11" s="80">
        <v>290.35000000000002</v>
      </c>
      <c r="K11" s="50">
        <v>0.83123882240012148</v>
      </c>
      <c r="L11" s="50">
        <v>-5.3046980741320509</v>
      </c>
      <c r="N11" s="36">
        <v>1290</v>
      </c>
      <c r="O11" s="50">
        <v>1.2710361407795687</v>
      </c>
      <c r="P11" s="50">
        <v>8.9527027027027035</v>
      </c>
    </row>
    <row r="12" spans="1:16" x14ac:dyDescent="0.3">
      <c r="A12" s="73" t="s">
        <v>3</v>
      </c>
      <c r="B12" s="112">
        <v>4437</v>
      </c>
      <c r="C12" s="113">
        <v>100</v>
      </c>
      <c r="D12" s="113">
        <v>-3.4595300261096606</v>
      </c>
      <c r="E12" s="22"/>
      <c r="F12" s="112">
        <v>711862</v>
      </c>
      <c r="G12" s="113">
        <v>100</v>
      </c>
      <c r="H12" s="113">
        <v>-1.7743379866182987</v>
      </c>
      <c r="I12" s="22"/>
      <c r="J12" s="112">
        <v>34929.792999999998</v>
      </c>
      <c r="K12" s="113">
        <v>100</v>
      </c>
      <c r="L12" s="113">
        <v>-1.5961131783812883</v>
      </c>
      <c r="M12" s="22"/>
      <c r="N12" s="112">
        <v>101492</v>
      </c>
      <c r="O12" s="113">
        <v>100</v>
      </c>
      <c r="P12" s="113">
        <v>-0.87703877331770685</v>
      </c>
    </row>
    <row r="13" spans="1:16" x14ac:dyDescent="0.3">
      <c r="A13" s="114" t="s">
        <v>132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</row>
    <row r="14" spans="1:16" ht="15" customHeight="1" x14ac:dyDescent="0.3">
      <c r="A14" s="69" t="s">
        <v>344</v>
      </c>
    </row>
  </sheetData>
  <mergeCells count="5">
    <mergeCell ref="B2:D2"/>
    <mergeCell ref="F2:H2"/>
    <mergeCell ref="J2:L2"/>
    <mergeCell ref="N2:P2"/>
    <mergeCell ref="A13:P1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D4B4C-B1B4-4D07-9FCB-CD67B75CF796}">
  <dimension ref="A1:O29"/>
  <sheetViews>
    <sheetView zoomScale="70" zoomScaleNormal="70" workbookViewId="0">
      <selection activeCell="A2" sqref="A2"/>
    </sheetView>
  </sheetViews>
  <sheetFormatPr defaultColWidth="9.1796875" defaultRowHeight="13" x14ac:dyDescent="0.3"/>
  <cols>
    <col min="1" max="1" width="17.90625" style="1" customWidth="1"/>
    <col min="2" max="2" width="22.1796875" style="1" bestFit="1" customWidth="1"/>
    <col min="3" max="3" width="19.1796875" style="1" bestFit="1" customWidth="1"/>
    <col min="4" max="4" width="14.54296875" style="1" bestFit="1" customWidth="1"/>
    <col min="5" max="5" width="9.1796875" style="1"/>
    <col min="6" max="6" width="2" style="1" customWidth="1"/>
    <col min="7" max="7" width="22.1796875" style="1" customWidth="1"/>
    <col min="8" max="8" width="19.1796875" style="1" customWidth="1"/>
    <col min="9" max="9" width="14.54296875" style="1" bestFit="1" customWidth="1"/>
    <col min="10" max="10" width="12" style="1" customWidth="1"/>
    <col min="11" max="11" width="1.81640625" style="1" customWidth="1"/>
    <col min="12" max="12" width="22.1796875" style="1" bestFit="1" customWidth="1"/>
    <col min="13" max="13" width="19.1796875" style="1" bestFit="1" customWidth="1"/>
    <col min="14" max="14" width="10.81640625" style="1" bestFit="1" customWidth="1"/>
    <col min="15" max="16384" width="9.1796875" style="1"/>
  </cols>
  <sheetData>
    <row r="1" spans="1:15" x14ac:dyDescent="0.3">
      <c r="A1" s="59" t="s">
        <v>145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5" x14ac:dyDescent="0.3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39" customFormat="1" x14ac:dyDescent="0.3">
      <c r="A3" s="85"/>
      <c r="B3" s="86">
        <v>2019</v>
      </c>
      <c r="C3" s="86"/>
      <c r="D3" s="86"/>
      <c r="E3" s="85"/>
      <c r="F3" s="85"/>
      <c r="G3" s="86" t="s">
        <v>133</v>
      </c>
      <c r="H3" s="87"/>
      <c r="I3" s="87"/>
      <c r="J3" s="87"/>
      <c r="K3" s="73"/>
      <c r="L3" s="86" t="s">
        <v>134</v>
      </c>
      <c r="M3" s="86"/>
      <c r="N3" s="86"/>
      <c r="O3" s="86"/>
    </row>
    <row r="4" spans="1:15" s="39" customFormat="1" ht="44.25" customHeight="1" x14ac:dyDescent="0.3">
      <c r="A4" s="88" t="s">
        <v>135</v>
      </c>
      <c r="B4" s="89" t="s">
        <v>136</v>
      </c>
      <c r="C4" s="89" t="s">
        <v>137</v>
      </c>
      <c r="D4" s="89" t="s">
        <v>138</v>
      </c>
      <c r="E4" s="89" t="s">
        <v>139</v>
      </c>
      <c r="F4" s="90"/>
      <c r="G4" s="89" t="s">
        <v>136</v>
      </c>
      <c r="H4" s="89" t="s">
        <v>137</v>
      </c>
      <c r="I4" s="89" t="s">
        <v>138</v>
      </c>
      <c r="J4" s="89" t="s">
        <v>139</v>
      </c>
      <c r="K4" s="91"/>
      <c r="L4" s="89" t="s">
        <v>136</v>
      </c>
      <c r="M4" s="89" t="s">
        <v>137</v>
      </c>
      <c r="N4" s="89" t="s">
        <v>138</v>
      </c>
      <c r="O4" s="89" t="s">
        <v>139</v>
      </c>
    </row>
    <row r="5" spans="1:15" s="39" customFormat="1" x14ac:dyDescent="0.3">
      <c r="A5" s="92"/>
      <c r="B5" s="93"/>
      <c r="C5" s="93"/>
      <c r="D5" s="93"/>
      <c r="E5" s="93"/>
      <c r="F5" s="94"/>
      <c r="G5" s="93" t="s">
        <v>140</v>
      </c>
      <c r="H5" s="93"/>
      <c r="I5" s="93"/>
      <c r="J5" s="93"/>
      <c r="K5" s="21"/>
      <c r="L5" s="93" t="s">
        <v>140</v>
      </c>
      <c r="M5" s="93"/>
      <c r="N5" s="93"/>
      <c r="O5" s="93"/>
    </row>
    <row r="6" spans="1:15" x14ac:dyDescent="0.3">
      <c r="A6" s="6" t="s">
        <v>28</v>
      </c>
      <c r="B6" s="95">
        <v>297</v>
      </c>
      <c r="C6" s="95">
        <v>43</v>
      </c>
      <c r="D6" s="95">
        <v>340</v>
      </c>
      <c r="E6" s="95">
        <v>1319</v>
      </c>
      <c r="G6" s="96">
        <v>407</v>
      </c>
      <c r="H6" s="97">
        <v>48</v>
      </c>
      <c r="I6" s="96">
        <v>455</v>
      </c>
      <c r="J6" s="95">
        <v>1753</v>
      </c>
      <c r="L6" s="98">
        <f t="shared" ref="L6:L19" si="0">((G6-B6)/B6)*100</f>
        <v>37.037037037037038</v>
      </c>
      <c r="M6" s="98">
        <f t="shared" ref="M6:M19" si="1">((H6-C6)/C6)*100</f>
        <v>11.627906976744185</v>
      </c>
      <c r="N6" s="98">
        <f t="shared" ref="N6:N19" si="2">((I6-D6)/D6)*100</f>
        <v>33.82352941176471</v>
      </c>
      <c r="O6" s="98">
        <f t="shared" ref="O6:O19" si="3">((J6-E6)/E6)*100</f>
        <v>32.90371493555724</v>
      </c>
    </row>
    <row r="7" spans="1:15" x14ac:dyDescent="0.3">
      <c r="A7" s="6" t="s">
        <v>143</v>
      </c>
      <c r="B7" s="95">
        <v>24</v>
      </c>
      <c r="C7" s="95">
        <v>10</v>
      </c>
      <c r="D7" s="95">
        <v>34</v>
      </c>
      <c r="E7" s="95">
        <v>65</v>
      </c>
      <c r="G7" s="96">
        <v>55</v>
      </c>
      <c r="H7" s="97">
        <v>14</v>
      </c>
      <c r="I7" s="96">
        <v>69</v>
      </c>
      <c r="J7" s="95">
        <v>131</v>
      </c>
      <c r="L7" s="98">
        <f t="shared" si="0"/>
        <v>129.16666666666669</v>
      </c>
      <c r="M7" s="98">
        <f t="shared" si="1"/>
        <v>40</v>
      </c>
      <c r="N7" s="98">
        <f t="shared" si="2"/>
        <v>102.94117647058823</v>
      </c>
      <c r="O7" s="98">
        <f t="shared" si="3"/>
        <v>101.53846153846153</v>
      </c>
    </row>
    <row r="8" spans="1:15" x14ac:dyDescent="0.3">
      <c r="A8" s="6" t="s">
        <v>29</v>
      </c>
      <c r="B8" s="95">
        <v>221</v>
      </c>
      <c r="C8" s="95">
        <v>90</v>
      </c>
      <c r="D8" s="95">
        <v>311</v>
      </c>
      <c r="E8" s="95">
        <v>3178</v>
      </c>
      <c r="G8" s="96">
        <v>246</v>
      </c>
      <c r="H8" s="97">
        <v>90</v>
      </c>
      <c r="I8" s="96">
        <v>336</v>
      </c>
      <c r="J8" s="95">
        <v>3851</v>
      </c>
      <c r="L8" s="98">
        <f t="shared" si="0"/>
        <v>11.312217194570136</v>
      </c>
      <c r="M8" s="98">
        <f t="shared" si="1"/>
        <v>0</v>
      </c>
      <c r="N8" s="98">
        <f t="shared" si="2"/>
        <v>8.0385852090032159</v>
      </c>
      <c r="O8" s="98">
        <f t="shared" si="3"/>
        <v>21.176840780365008</v>
      </c>
    </row>
    <row r="9" spans="1:15" x14ac:dyDescent="0.3">
      <c r="A9" s="6" t="s">
        <v>30</v>
      </c>
      <c r="B9" s="95">
        <v>110</v>
      </c>
      <c r="C9" s="95">
        <v>11</v>
      </c>
      <c r="D9" s="95">
        <v>121</v>
      </c>
      <c r="E9" s="95">
        <v>487</v>
      </c>
      <c r="G9" s="96">
        <v>188</v>
      </c>
      <c r="H9" s="97">
        <v>17</v>
      </c>
      <c r="I9" s="96">
        <v>205</v>
      </c>
      <c r="J9" s="95">
        <v>917</v>
      </c>
      <c r="L9" s="98">
        <f t="shared" si="0"/>
        <v>70.909090909090907</v>
      </c>
      <c r="M9" s="98">
        <f t="shared" si="1"/>
        <v>54.54545454545454</v>
      </c>
      <c r="N9" s="98">
        <f t="shared" si="2"/>
        <v>69.421487603305792</v>
      </c>
      <c r="O9" s="98">
        <f t="shared" si="3"/>
        <v>88.295687885010267</v>
      </c>
    </row>
    <row r="10" spans="1:15" x14ac:dyDescent="0.3">
      <c r="A10" s="6" t="s">
        <v>142</v>
      </c>
      <c r="B10" s="95">
        <v>76</v>
      </c>
      <c r="C10" s="95">
        <v>12</v>
      </c>
      <c r="D10" s="95">
        <v>88</v>
      </c>
      <c r="E10" s="95">
        <v>414</v>
      </c>
      <c r="G10" s="96">
        <v>97</v>
      </c>
      <c r="H10" s="97">
        <v>15</v>
      </c>
      <c r="I10" s="96">
        <v>112</v>
      </c>
      <c r="J10" s="95">
        <v>648</v>
      </c>
      <c r="L10" s="98">
        <f t="shared" si="0"/>
        <v>27.631578947368425</v>
      </c>
      <c r="M10" s="98">
        <f t="shared" si="1"/>
        <v>25</v>
      </c>
      <c r="N10" s="98">
        <f t="shared" si="2"/>
        <v>27.27272727272727</v>
      </c>
      <c r="O10" s="98">
        <f t="shared" si="3"/>
        <v>56.521739130434781</v>
      </c>
    </row>
    <row r="11" spans="1:15" x14ac:dyDescent="0.3">
      <c r="A11" s="6" t="s">
        <v>31</v>
      </c>
      <c r="B11" s="95">
        <v>394</v>
      </c>
      <c r="C11" s="95">
        <v>104</v>
      </c>
      <c r="D11" s="95">
        <v>498</v>
      </c>
      <c r="E11" s="95">
        <v>2451</v>
      </c>
      <c r="G11" s="96">
        <v>444</v>
      </c>
      <c r="H11" s="97">
        <v>108</v>
      </c>
      <c r="I11" s="96">
        <v>552</v>
      </c>
      <c r="J11" s="95">
        <v>2972</v>
      </c>
      <c r="L11" s="98">
        <f t="shared" si="0"/>
        <v>12.690355329949238</v>
      </c>
      <c r="M11" s="98">
        <f t="shared" si="1"/>
        <v>3.8461538461538463</v>
      </c>
      <c r="N11" s="98">
        <f t="shared" si="2"/>
        <v>10.843373493975903</v>
      </c>
      <c r="O11" s="98">
        <f t="shared" si="3"/>
        <v>21.256629946960423</v>
      </c>
    </row>
    <row r="12" spans="1:15" x14ac:dyDescent="0.3">
      <c r="A12" s="6" t="s">
        <v>141</v>
      </c>
      <c r="B12" s="95">
        <v>1241</v>
      </c>
      <c r="C12" s="95">
        <v>41</v>
      </c>
      <c r="D12" s="95">
        <v>1282</v>
      </c>
      <c r="E12" s="95">
        <v>2138</v>
      </c>
      <c r="G12" s="96">
        <v>1553</v>
      </c>
      <c r="H12" s="97">
        <v>51</v>
      </c>
      <c r="I12" s="96">
        <v>1604</v>
      </c>
      <c r="J12" s="95">
        <v>1846</v>
      </c>
      <c r="L12" s="98">
        <f t="shared" si="0"/>
        <v>25.141015310233684</v>
      </c>
      <c r="M12" s="98">
        <f t="shared" si="1"/>
        <v>24.390243902439025</v>
      </c>
      <c r="N12" s="98">
        <f t="shared" si="2"/>
        <v>25.117004680187204</v>
      </c>
      <c r="O12" s="98">
        <f t="shared" si="3"/>
        <v>-13.657623947614594</v>
      </c>
    </row>
    <row r="13" spans="1:15" x14ac:dyDescent="0.3">
      <c r="A13" s="6" t="s">
        <v>33</v>
      </c>
      <c r="B13" s="95">
        <v>258</v>
      </c>
      <c r="C13" s="95">
        <v>79</v>
      </c>
      <c r="D13" s="95">
        <v>337</v>
      </c>
      <c r="E13" s="95">
        <v>2170</v>
      </c>
      <c r="G13" s="96">
        <v>274</v>
      </c>
      <c r="H13" s="97">
        <v>91</v>
      </c>
      <c r="I13" s="96">
        <v>365</v>
      </c>
      <c r="J13" s="95">
        <v>2285</v>
      </c>
      <c r="L13" s="98">
        <f t="shared" si="0"/>
        <v>6.2015503875968996</v>
      </c>
      <c r="M13" s="98">
        <f t="shared" si="1"/>
        <v>15.18987341772152</v>
      </c>
      <c r="N13" s="98">
        <f t="shared" si="2"/>
        <v>8.3086053412462899</v>
      </c>
      <c r="O13" s="98">
        <f t="shared" si="3"/>
        <v>5.2995391705069128</v>
      </c>
    </row>
    <row r="14" spans="1:15" x14ac:dyDescent="0.3">
      <c r="A14" s="6" t="s">
        <v>34</v>
      </c>
      <c r="B14" s="95">
        <v>605</v>
      </c>
      <c r="C14" s="95">
        <v>33</v>
      </c>
      <c r="D14" s="95">
        <v>638</v>
      </c>
      <c r="E14" s="95">
        <v>2200</v>
      </c>
      <c r="G14" s="96">
        <v>698</v>
      </c>
      <c r="H14" s="97">
        <v>35</v>
      </c>
      <c r="I14" s="96">
        <v>733</v>
      </c>
      <c r="J14" s="95">
        <v>2603</v>
      </c>
      <c r="L14" s="98">
        <f t="shared" si="0"/>
        <v>15.37190082644628</v>
      </c>
      <c r="M14" s="98">
        <f t="shared" si="1"/>
        <v>6.0606060606060606</v>
      </c>
      <c r="N14" s="98">
        <f t="shared" si="2"/>
        <v>14.890282131661442</v>
      </c>
      <c r="O14" s="98">
        <f t="shared" si="3"/>
        <v>18.31818181818182</v>
      </c>
    </row>
    <row r="15" spans="1:15" x14ac:dyDescent="0.3">
      <c r="A15" s="6" t="s">
        <v>35</v>
      </c>
      <c r="B15" s="95">
        <v>61</v>
      </c>
      <c r="C15" s="95">
        <v>18</v>
      </c>
      <c r="D15" s="95">
        <v>79</v>
      </c>
      <c r="E15" s="95">
        <v>496</v>
      </c>
      <c r="G15" s="96">
        <v>68</v>
      </c>
      <c r="H15" s="97">
        <v>10</v>
      </c>
      <c r="I15" s="96">
        <v>78</v>
      </c>
      <c r="J15" s="95">
        <v>823</v>
      </c>
      <c r="L15" s="98">
        <f t="shared" si="0"/>
        <v>11.475409836065573</v>
      </c>
      <c r="M15" s="98">
        <f t="shared" si="1"/>
        <v>-44.444444444444443</v>
      </c>
      <c r="N15" s="98">
        <f t="shared" si="2"/>
        <v>-1.2658227848101267</v>
      </c>
      <c r="O15" s="98">
        <f t="shared" si="3"/>
        <v>65.927419354838719</v>
      </c>
    </row>
    <row r="16" spans="1:15" x14ac:dyDescent="0.3">
      <c r="A16" s="6" t="s">
        <v>36</v>
      </c>
      <c r="B16" s="95">
        <v>152</v>
      </c>
      <c r="C16" s="95">
        <v>20</v>
      </c>
      <c r="D16" s="95">
        <v>172</v>
      </c>
      <c r="E16" s="95">
        <v>902</v>
      </c>
      <c r="G16" s="96">
        <v>153</v>
      </c>
      <c r="H16" s="97">
        <v>23</v>
      </c>
      <c r="I16" s="96">
        <v>176</v>
      </c>
      <c r="J16" s="95">
        <v>973</v>
      </c>
      <c r="L16" s="98">
        <f t="shared" si="0"/>
        <v>0.6578947368421052</v>
      </c>
      <c r="M16" s="98">
        <f t="shared" si="1"/>
        <v>15</v>
      </c>
      <c r="N16" s="98">
        <f t="shared" si="2"/>
        <v>2.3255813953488373</v>
      </c>
      <c r="O16" s="98">
        <f t="shared" si="3"/>
        <v>7.8713968957871403</v>
      </c>
    </row>
    <row r="17" spans="1:15" x14ac:dyDescent="0.3">
      <c r="A17" s="6" t="s">
        <v>37</v>
      </c>
      <c r="B17" s="95">
        <v>655</v>
      </c>
      <c r="C17" s="95">
        <v>49</v>
      </c>
      <c r="D17" s="95">
        <v>704</v>
      </c>
      <c r="E17" s="95">
        <v>3245</v>
      </c>
      <c r="G17" s="96">
        <v>797</v>
      </c>
      <c r="H17" s="97">
        <v>66</v>
      </c>
      <c r="I17" s="96">
        <v>863</v>
      </c>
      <c r="J17" s="95">
        <v>9483</v>
      </c>
      <c r="L17" s="98">
        <f t="shared" si="0"/>
        <v>21.679389312977097</v>
      </c>
      <c r="M17" s="98">
        <f t="shared" si="1"/>
        <v>34.693877551020407</v>
      </c>
      <c r="N17" s="98">
        <f t="shared" si="2"/>
        <v>22.585227272727273</v>
      </c>
      <c r="O17" s="98">
        <f t="shared" si="3"/>
        <v>192.23420647149462</v>
      </c>
    </row>
    <row r="18" spans="1:15" x14ac:dyDescent="0.3">
      <c r="A18" s="6" t="s">
        <v>38</v>
      </c>
      <c r="B18" s="95">
        <v>160</v>
      </c>
      <c r="C18" s="95">
        <v>66</v>
      </c>
      <c r="D18" s="95">
        <v>226</v>
      </c>
      <c r="E18" s="95">
        <v>1116</v>
      </c>
      <c r="G18" s="96">
        <v>169</v>
      </c>
      <c r="H18" s="97">
        <v>71</v>
      </c>
      <c r="I18" s="96">
        <v>240</v>
      </c>
      <c r="J18" s="95">
        <v>1220</v>
      </c>
      <c r="L18" s="98">
        <f t="shared" si="0"/>
        <v>5.625</v>
      </c>
      <c r="M18" s="98">
        <f t="shared" si="1"/>
        <v>7.5757575757575761</v>
      </c>
      <c r="N18" s="98">
        <f t="shared" si="2"/>
        <v>6.1946902654867255</v>
      </c>
      <c r="O18" s="98">
        <f t="shared" si="3"/>
        <v>9.3189964157706093</v>
      </c>
    </row>
    <row r="19" spans="1:15" x14ac:dyDescent="0.3">
      <c r="A19" s="6" t="s">
        <v>40</v>
      </c>
      <c r="B19" s="95">
        <v>772</v>
      </c>
      <c r="C19" s="95">
        <v>106</v>
      </c>
      <c r="D19" s="95">
        <v>878</v>
      </c>
      <c r="E19" s="95">
        <v>2099</v>
      </c>
      <c r="G19" s="96">
        <v>827</v>
      </c>
      <c r="H19" s="97">
        <v>105</v>
      </c>
      <c r="I19" s="96">
        <v>932</v>
      </c>
      <c r="J19" s="95">
        <v>2773</v>
      </c>
      <c r="L19" s="98">
        <f t="shared" si="0"/>
        <v>7.1243523316062181</v>
      </c>
      <c r="M19" s="98">
        <f t="shared" si="1"/>
        <v>-0.94339622641509435</v>
      </c>
      <c r="N19" s="98">
        <f t="shared" si="2"/>
        <v>6.1503416856492032</v>
      </c>
      <c r="O19" s="98">
        <f t="shared" si="3"/>
        <v>32.110528823249169</v>
      </c>
    </row>
    <row r="20" spans="1:15" x14ac:dyDescent="0.3">
      <c r="A20" s="6" t="s">
        <v>39</v>
      </c>
      <c r="B20" s="95">
        <v>7</v>
      </c>
      <c r="C20" s="95">
        <v>0</v>
      </c>
      <c r="D20" s="95">
        <v>7</v>
      </c>
      <c r="E20" s="95">
        <v>57</v>
      </c>
      <c r="G20" s="96">
        <v>7</v>
      </c>
      <c r="H20" s="97"/>
      <c r="I20" s="96">
        <v>7</v>
      </c>
      <c r="J20" s="95">
        <v>89</v>
      </c>
      <c r="L20" s="98">
        <f>((G20-B20)/B20)*100</f>
        <v>0</v>
      </c>
      <c r="M20" s="98">
        <v>0</v>
      </c>
      <c r="N20" s="98">
        <f>((I20-D20)/D20)*100</f>
        <v>0</v>
      </c>
      <c r="O20" s="98">
        <f>((J20-E20)/E20)*100</f>
        <v>56.140350877192979</v>
      </c>
    </row>
    <row r="21" spans="1:15" x14ac:dyDescent="0.3">
      <c r="A21" s="6" t="s">
        <v>42</v>
      </c>
      <c r="B21" s="95">
        <v>99</v>
      </c>
      <c r="C21" s="95">
        <v>8</v>
      </c>
      <c r="D21" s="95">
        <v>107</v>
      </c>
      <c r="E21" s="95">
        <v>351</v>
      </c>
      <c r="G21" s="96">
        <v>102</v>
      </c>
      <c r="H21" s="97">
        <v>8</v>
      </c>
      <c r="I21" s="96">
        <v>110</v>
      </c>
      <c r="J21" s="95">
        <v>337</v>
      </c>
      <c r="L21" s="98">
        <f t="shared" ref="L21:O26" si="4">((G21-B21)/B21)*100</f>
        <v>3.0303030303030303</v>
      </c>
      <c r="M21" s="98">
        <f t="shared" si="4"/>
        <v>0</v>
      </c>
      <c r="N21" s="98">
        <f t="shared" si="4"/>
        <v>2.8037383177570092</v>
      </c>
      <c r="O21" s="98">
        <f t="shared" si="4"/>
        <v>-3.9886039886039883</v>
      </c>
    </row>
    <row r="22" spans="1:15" x14ac:dyDescent="0.3">
      <c r="A22" s="6" t="s">
        <v>41</v>
      </c>
      <c r="B22" s="95">
        <v>199</v>
      </c>
      <c r="C22" s="95">
        <v>27</v>
      </c>
      <c r="D22" s="95">
        <v>226</v>
      </c>
      <c r="E22" s="95">
        <v>1674</v>
      </c>
      <c r="G22" s="96">
        <v>215</v>
      </c>
      <c r="H22" s="97">
        <v>32</v>
      </c>
      <c r="I22" s="96">
        <v>247</v>
      </c>
      <c r="J22" s="95">
        <v>2177</v>
      </c>
      <c r="L22" s="98">
        <f t="shared" ref="L22:O25" si="5">((G22-B22)/B22)*100</f>
        <v>8.0402010050251249</v>
      </c>
      <c r="M22" s="98">
        <f t="shared" si="5"/>
        <v>18.518518518518519</v>
      </c>
      <c r="N22" s="98">
        <f t="shared" si="5"/>
        <v>9.2920353982300892</v>
      </c>
      <c r="O22" s="98">
        <f t="shared" si="5"/>
        <v>30.047789725209078</v>
      </c>
    </row>
    <row r="23" spans="1:15" x14ac:dyDescent="0.3">
      <c r="A23" s="6" t="s">
        <v>43</v>
      </c>
      <c r="B23" s="95">
        <v>149</v>
      </c>
      <c r="C23" s="95">
        <v>56</v>
      </c>
      <c r="D23" s="95">
        <v>205</v>
      </c>
      <c r="E23" s="95">
        <v>596</v>
      </c>
      <c r="G23" s="96">
        <v>174</v>
      </c>
      <c r="H23" s="97">
        <v>66</v>
      </c>
      <c r="I23" s="96">
        <v>240</v>
      </c>
      <c r="J23" s="95">
        <v>729</v>
      </c>
      <c r="L23" s="98">
        <f t="shared" si="5"/>
        <v>16.778523489932887</v>
      </c>
      <c r="M23" s="98">
        <f t="shared" si="5"/>
        <v>17.857142857142858</v>
      </c>
      <c r="N23" s="98">
        <f t="shared" si="5"/>
        <v>17.073170731707318</v>
      </c>
      <c r="O23" s="98">
        <f t="shared" si="5"/>
        <v>22.31543624161074</v>
      </c>
    </row>
    <row r="24" spans="1:15" x14ac:dyDescent="0.3">
      <c r="A24" s="99" t="s">
        <v>44</v>
      </c>
      <c r="B24" s="100">
        <v>143</v>
      </c>
      <c r="C24" s="100">
        <v>49</v>
      </c>
      <c r="D24" s="100">
        <v>192</v>
      </c>
      <c r="E24" s="100">
        <v>832</v>
      </c>
      <c r="F24" s="39"/>
      <c r="G24" s="101">
        <v>202</v>
      </c>
      <c r="H24" s="102">
        <v>60</v>
      </c>
      <c r="I24" s="101">
        <v>262</v>
      </c>
      <c r="J24" s="100">
        <v>1159</v>
      </c>
      <c r="K24" s="39"/>
      <c r="L24" s="103">
        <f t="shared" si="5"/>
        <v>41.25874125874126</v>
      </c>
      <c r="M24" s="103">
        <f t="shared" si="5"/>
        <v>22.448979591836736</v>
      </c>
      <c r="N24" s="103">
        <f t="shared" si="5"/>
        <v>36.458333333333329</v>
      </c>
      <c r="O24" s="103">
        <f t="shared" si="5"/>
        <v>39.302884615384613</v>
      </c>
    </row>
    <row r="25" spans="1:15" x14ac:dyDescent="0.3">
      <c r="A25" s="99" t="s">
        <v>45</v>
      </c>
      <c r="B25" s="100">
        <v>229</v>
      </c>
      <c r="C25" s="100">
        <v>48</v>
      </c>
      <c r="D25" s="100">
        <v>277</v>
      </c>
      <c r="E25" s="100">
        <v>642</v>
      </c>
      <c r="F25" s="39"/>
      <c r="G25" s="101">
        <v>226</v>
      </c>
      <c r="H25" s="102">
        <v>50</v>
      </c>
      <c r="I25" s="101">
        <v>276</v>
      </c>
      <c r="J25" s="100">
        <v>686</v>
      </c>
      <c r="K25" s="39"/>
      <c r="L25" s="103">
        <f t="shared" si="5"/>
        <v>-1.3100436681222707</v>
      </c>
      <c r="M25" s="103">
        <f t="shared" si="5"/>
        <v>4.1666666666666661</v>
      </c>
      <c r="N25" s="103">
        <f t="shared" si="5"/>
        <v>-0.36101083032490977</v>
      </c>
      <c r="O25" s="103">
        <f t="shared" si="5"/>
        <v>6.8535825545171329</v>
      </c>
    </row>
    <row r="26" spans="1:15" x14ac:dyDescent="0.3">
      <c r="A26" s="104" t="s">
        <v>144</v>
      </c>
      <c r="B26" s="105">
        <v>5852</v>
      </c>
      <c r="C26" s="105">
        <v>870</v>
      </c>
      <c r="D26" s="105">
        <v>6722</v>
      </c>
      <c r="E26" s="105">
        <v>26432</v>
      </c>
      <c r="F26" s="104"/>
      <c r="G26" s="106">
        <v>6902</v>
      </c>
      <c r="H26" s="106">
        <v>960</v>
      </c>
      <c r="I26" s="106">
        <v>7862</v>
      </c>
      <c r="J26" s="106">
        <v>37455</v>
      </c>
      <c r="K26" s="31"/>
      <c r="L26" s="107">
        <f t="shared" si="4"/>
        <v>17.942583732057415</v>
      </c>
      <c r="M26" s="107">
        <f t="shared" si="4"/>
        <v>10.344827586206897</v>
      </c>
      <c r="N26" s="107">
        <f t="shared" si="4"/>
        <v>16.959238321927998</v>
      </c>
      <c r="O26" s="107">
        <f t="shared" si="4"/>
        <v>41.703238498789347</v>
      </c>
    </row>
    <row r="27" spans="1:15" x14ac:dyDescent="0.3">
      <c r="A27" s="108"/>
      <c r="B27" s="109"/>
      <c r="C27" s="109"/>
      <c r="D27" s="109"/>
      <c r="E27" s="109"/>
      <c r="F27" s="108"/>
      <c r="G27" s="110"/>
      <c r="H27" s="110"/>
      <c r="I27" s="110"/>
      <c r="J27" s="110"/>
      <c r="K27" s="5"/>
      <c r="L27" s="34"/>
      <c r="M27" s="34"/>
      <c r="N27" s="34"/>
      <c r="O27" s="34"/>
    </row>
    <row r="28" spans="1:15" x14ac:dyDescent="0.3">
      <c r="A28" s="1" t="s">
        <v>346</v>
      </c>
    </row>
    <row r="29" spans="1:15" ht="24.75" customHeight="1" x14ac:dyDescent="0.3">
      <c r="A29" s="69" t="s">
        <v>345</v>
      </c>
      <c r="I29" s="80"/>
    </row>
  </sheetData>
  <mergeCells count="17">
    <mergeCell ref="A1:L1"/>
    <mergeCell ref="B3:D3"/>
    <mergeCell ref="G3:J3"/>
    <mergeCell ref="L3:O3"/>
    <mergeCell ref="A4:A5"/>
    <mergeCell ref="B4:B5"/>
    <mergeCell ref="C4:C5"/>
    <mergeCell ref="D4:D5"/>
    <mergeCell ref="E4:E5"/>
    <mergeCell ref="G4:G5"/>
    <mergeCell ref="O4:O5"/>
    <mergeCell ref="H4:H5"/>
    <mergeCell ref="I4:I5"/>
    <mergeCell ref="J4:J5"/>
    <mergeCell ref="L4:L5"/>
    <mergeCell ref="M4:M5"/>
    <mergeCell ref="N4:N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97510-571B-438A-8797-BD4C0B5D9C23}">
  <dimension ref="A1:Q34"/>
  <sheetViews>
    <sheetView zoomScale="70" zoomScaleNormal="70" workbookViewId="0"/>
  </sheetViews>
  <sheetFormatPr defaultColWidth="9.1796875" defaultRowHeight="13" x14ac:dyDescent="0.3"/>
  <cols>
    <col min="1" max="1" width="18.54296875" style="1" customWidth="1"/>
    <col min="2" max="2" width="10.1796875" style="72" customWidth="1"/>
    <col min="3" max="4" width="10.1796875" style="1" customWidth="1"/>
    <col min="5" max="7" width="10.1796875" style="72" customWidth="1"/>
    <col min="8" max="8" width="10.1796875" style="1" customWidth="1"/>
    <col min="9" max="10" width="10.1796875" style="72" customWidth="1"/>
    <col min="11" max="12" width="8.36328125" style="72" customWidth="1"/>
    <col min="13" max="14" width="11.54296875" style="72" customWidth="1"/>
    <col min="15" max="15" width="9" style="72" customWidth="1"/>
    <col min="16" max="16384" width="9.1796875" style="1"/>
  </cols>
  <sheetData>
    <row r="1" spans="1:17" ht="13.25" customHeight="1" x14ac:dyDescent="0.3">
      <c r="A1" s="70" t="s">
        <v>354</v>
      </c>
      <c r="B1" s="71"/>
      <c r="C1" s="71"/>
      <c r="D1" s="71"/>
      <c r="E1" s="71"/>
      <c r="F1" s="71"/>
      <c r="G1" s="71"/>
      <c r="H1" s="71"/>
      <c r="I1" s="71"/>
    </row>
    <row r="2" spans="1:17" ht="26" x14ac:dyDescent="0.3">
      <c r="A2" s="73"/>
      <c r="B2" s="74" t="s">
        <v>146</v>
      </c>
      <c r="C2" s="74" t="s">
        <v>129</v>
      </c>
      <c r="D2" s="74" t="s">
        <v>147</v>
      </c>
      <c r="E2" s="74" t="s">
        <v>148</v>
      </c>
      <c r="F2" s="74" t="s">
        <v>126</v>
      </c>
      <c r="G2" s="74" t="s">
        <v>149</v>
      </c>
      <c r="H2" s="74" t="s">
        <v>150</v>
      </c>
      <c r="I2" s="74" t="s">
        <v>151</v>
      </c>
      <c r="J2" s="74" t="s">
        <v>127</v>
      </c>
      <c r="K2" s="74" t="s">
        <v>152</v>
      </c>
      <c r="L2" s="74" t="s">
        <v>3</v>
      </c>
      <c r="M2" s="75"/>
      <c r="N2" s="75"/>
      <c r="O2" s="75"/>
    </row>
    <row r="3" spans="1:17" x14ac:dyDescent="0.3">
      <c r="A3" s="1" t="s">
        <v>28</v>
      </c>
      <c r="B3" s="1">
        <v>12</v>
      </c>
      <c r="C3" s="76" t="s">
        <v>332</v>
      </c>
      <c r="D3" s="1">
        <v>3</v>
      </c>
      <c r="E3" s="1"/>
      <c r="F3" s="1">
        <v>2</v>
      </c>
      <c r="G3" s="1">
        <v>4</v>
      </c>
      <c r="H3" s="1">
        <v>1</v>
      </c>
      <c r="I3" s="76" t="s">
        <v>332</v>
      </c>
      <c r="J3" s="76" t="s">
        <v>332</v>
      </c>
      <c r="K3" s="76" t="s">
        <v>332</v>
      </c>
      <c r="L3" s="1">
        <v>22</v>
      </c>
      <c r="M3" s="77"/>
      <c r="N3" s="77"/>
      <c r="O3" s="1"/>
      <c r="Q3" s="78"/>
    </row>
    <row r="4" spans="1:17" x14ac:dyDescent="0.3">
      <c r="A4" s="1" t="s">
        <v>29</v>
      </c>
      <c r="B4" s="1">
        <v>21</v>
      </c>
      <c r="C4" s="1">
        <v>1</v>
      </c>
      <c r="D4" s="76" t="s">
        <v>332</v>
      </c>
      <c r="E4" s="76" t="s">
        <v>332</v>
      </c>
      <c r="F4" s="1">
        <v>9</v>
      </c>
      <c r="G4" s="1">
        <v>2</v>
      </c>
      <c r="H4" s="76" t="s">
        <v>332</v>
      </c>
      <c r="I4" s="76" t="s">
        <v>332</v>
      </c>
      <c r="J4" s="76" t="s">
        <v>332</v>
      </c>
      <c r="K4" s="76" t="s">
        <v>332</v>
      </c>
      <c r="L4" s="1">
        <v>33</v>
      </c>
      <c r="M4" s="77"/>
      <c r="N4" s="77"/>
      <c r="O4" s="1"/>
      <c r="Q4" s="78"/>
    </row>
    <row r="5" spans="1:17" x14ac:dyDescent="0.3">
      <c r="A5" s="1" t="s">
        <v>30</v>
      </c>
      <c r="B5" s="76" t="s">
        <v>332</v>
      </c>
      <c r="C5" s="1">
        <v>3</v>
      </c>
      <c r="D5" s="76" t="s">
        <v>332</v>
      </c>
      <c r="E5" s="76" t="s">
        <v>332</v>
      </c>
      <c r="F5" s="76" t="s">
        <v>332</v>
      </c>
      <c r="G5" s="76" t="s">
        <v>332</v>
      </c>
      <c r="H5" s="76" t="s">
        <v>332</v>
      </c>
      <c r="I5" s="76" t="s">
        <v>332</v>
      </c>
      <c r="J5" s="76" t="s">
        <v>332</v>
      </c>
      <c r="K5" s="76" t="s">
        <v>332</v>
      </c>
      <c r="L5" s="1">
        <v>3</v>
      </c>
      <c r="M5" s="77"/>
      <c r="N5" s="77"/>
      <c r="O5" s="1"/>
      <c r="Q5" s="78"/>
    </row>
    <row r="6" spans="1:17" x14ac:dyDescent="0.3">
      <c r="A6" s="1" t="s">
        <v>153</v>
      </c>
      <c r="B6" s="1">
        <v>5</v>
      </c>
      <c r="C6" s="76" t="s">
        <v>332</v>
      </c>
      <c r="D6" s="76" t="s">
        <v>332</v>
      </c>
      <c r="E6" s="76" t="s">
        <v>332</v>
      </c>
      <c r="F6" s="76" t="s">
        <v>332</v>
      </c>
      <c r="G6" s="76" t="s">
        <v>332</v>
      </c>
      <c r="H6" s="76" t="s">
        <v>332</v>
      </c>
      <c r="I6" s="76" t="s">
        <v>332</v>
      </c>
      <c r="J6" s="76" t="s">
        <v>332</v>
      </c>
      <c r="K6" s="76" t="s">
        <v>332</v>
      </c>
      <c r="L6" s="1">
        <v>5</v>
      </c>
      <c r="M6" s="77"/>
      <c r="N6" s="77"/>
      <c r="O6" s="1"/>
      <c r="Q6" s="78"/>
    </row>
    <row r="7" spans="1:17" x14ac:dyDescent="0.3">
      <c r="A7" s="1" t="s">
        <v>154</v>
      </c>
      <c r="B7" s="1">
        <v>3</v>
      </c>
      <c r="C7" s="76" t="s">
        <v>332</v>
      </c>
      <c r="D7" s="76" t="s">
        <v>332</v>
      </c>
      <c r="E7" s="76" t="s">
        <v>332</v>
      </c>
      <c r="F7" s="76" t="s">
        <v>332</v>
      </c>
      <c r="G7" s="76" t="s">
        <v>332</v>
      </c>
      <c r="H7" s="76" t="s">
        <v>332</v>
      </c>
      <c r="I7" s="76" t="s">
        <v>332</v>
      </c>
      <c r="J7" s="76" t="s">
        <v>332</v>
      </c>
      <c r="K7" s="76" t="s">
        <v>332</v>
      </c>
      <c r="L7" s="1">
        <v>3</v>
      </c>
      <c r="M7" s="77"/>
      <c r="N7" s="77"/>
      <c r="O7" s="1"/>
      <c r="Q7" s="78"/>
    </row>
    <row r="8" spans="1:17" x14ac:dyDescent="0.3">
      <c r="A8" s="1" t="s">
        <v>31</v>
      </c>
      <c r="B8" s="1">
        <v>17</v>
      </c>
      <c r="C8" s="1">
        <v>2</v>
      </c>
      <c r="E8" s="1">
        <v>6</v>
      </c>
      <c r="F8" s="1">
        <v>9</v>
      </c>
      <c r="G8" s="1">
        <v>2</v>
      </c>
      <c r="H8" s="1">
        <v>1</v>
      </c>
      <c r="I8" s="1"/>
      <c r="J8" s="1">
        <v>1</v>
      </c>
      <c r="K8" s="1">
        <v>2</v>
      </c>
      <c r="L8" s="1">
        <v>40</v>
      </c>
      <c r="M8" s="77"/>
      <c r="N8" s="77"/>
      <c r="O8" s="1"/>
      <c r="Q8" s="78"/>
    </row>
    <row r="9" spans="1:17" x14ac:dyDescent="0.3">
      <c r="A9" s="1" t="s">
        <v>155</v>
      </c>
      <c r="B9" s="1">
        <v>2</v>
      </c>
      <c r="C9" s="76" t="s">
        <v>332</v>
      </c>
      <c r="D9" s="76" t="s">
        <v>332</v>
      </c>
      <c r="E9" s="76" t="s">
        <v>332</v>
      </c>
      <c r="F9" s="76" t="s">
        <v>332</v>
      </c>
      <c r="G9" s="76" t="s">
        <v>332</v>
      </c>
      <c r="H9" s="76" t="s">
        <v>332</v>
      </c>
      <c r="I9" s="76" t="s">
        <v>332</v>
      </c>
      <c r="J9" s="76" t="s">
        <v>332</v>
      </c>
      <c r="K9" s="76" t="s">
        <v>332</v>
      </c>
      <c r="L9" s="1">
        <v>2</v>
      </c>
      <c r="M9" s="77"/>
      <c r="N9" s="77"/>
      <c r="O9" s="1"/>
      <c r="Q9" s="78"/>
    </row>
    <row r="10" spans="1:17" x14ac:dyDescent="0.3">
      <c r="A10" s="1" t="s">
        <v>33</v>
      </c>
      <c r="B10" s="1">
        <v>30</v>
      </c>
      <c r="C10" s="1">
        <v>1</v>
      </c>
      <c r="D10" s="1">
        <v>2</v>
      </c>
      <c r="E10" s="1">
        <v>1</v>
      </c>
      <c r="F10" s="1">
        <v>6</v>
      </c>
      <c r="G10" s="1">
        <v>5</v>
      </c>
      <c r="H10" s="1">
        <v>2</v>
      </c>
      <c r="I10" s="1">
        <v>2</v>
      </c>
      <c r="J10" s="1"/>
      <c r="K10" s="1"/>
      <c r="L10" s="1">
        <v>49</v>
      </c>
      <c r="M10" s="77"/>
      <c r="N10" s="77"/>
      <c r="O10" s="1"/>
      <c r="Q10" s="78"/>
    </row>
    <row r="11" spans="1:17" x14ac:dyDescent="0.3">
      <c r="A11" s="5" t="s">
        <v>156</v>
      </c>
      <c r="B11" s="5">
        <v>90</v>
      </c>
      <c r="C11" s="5">
        <v>7</v>
      </c>
      <c r="D11" s="5">
        <v>5</v>
      </c>
      <c r="E11" s="5">
        <v>7</v>
      </c>
      <c r="F11" s="5">
        <v>26</v>
      </c>
      <c r="G11" s="5">
        <v>13</v>
      </c>
      <c r="H11" s="5">
        <v>4</v>
      </c>
      <c r="I11" s="5">
        <v>2</v>
      </c>
      <c r="J11" s="5">
        <v>1</v>
      </c>
      <c r="K11" s="5">
        <v>2</v>
      </c>
      <c r="L11" s="5">
        <v>157</v>
      </c>
      <c r="M11" s="77"/>
      <c r="N11" s="1"/>
      <c r="O11" s="79"/>
      <c r="Q11" s="78"/>
    </row>
    <row r="12" spans="1:17" x14ac:dyDescent="0.3">
      <c r="B12" s="1"/>
      <c r="E12" s="1"/>
      <c r="F12" s="1"/>
      <c r="G12" s="1"/>
      <c r="I12" s="1"/>
      <c r="J12" s="1"/>
      <c r="K12" s="1"/>
      <c r="L12" s="1"/>
      <c r="M12" s="77"/>
      <c r="N12" s="77"/>
      <c r="O12" s="1"/>
      <c r="Q12" s="78"/>
    </row>
    <row r="13" spans="1:17" x14ac:dyDescent="0.3">
      <c r="A13" s="1" t="s">
        <v>34</v>
      </c>
      <c r="B13" s="1">
        <v>4</v>
      </c>
      <c r="C13" s="1">
        <v>5</v>
      </c>
      <c r="D13" s="1">
        <v>3</v>
      </c>
      <c r="E13" s="76" t="s">
        <v>332</v>
      </c>
      <c r="F13" s="1">
        <v>3</v>
      </c>
      <c r="G13" s="1">
        <v>1</v>
      </c>
      <c r="H13" s="76" t="s">
        <v>332</v>
      </c>
      <c r="I13" s="76" t="s">
        <v>332</v>
      </c>
      <c r="J13" s="76" t="s">
        <v>332</v>
      </c>
      <c r="K13" s="1">
        <v>1</v>
      </c>
      <c r="L13" s="1">
        <v>17</v>
      </c>
      <c r="M13" s="77"/>
      <c r="N13" s="77"/>
      <c r="O13" s="1"/>
      <c r="Q13" s="78"/>
    </row>
    <row r="14" spans="1:17" x14ac:dyDescent="0.3">
      <c r="A14" s="1" t="s">
        <v>36</v>
      </c>
      <c r="B14" s="1">
        <v>5</v>
      </c>
      <c r="C14" s="1">
        <v>1</v>
      </c>
      <c r="D14" s="1">
        <v>1</v>
      </c>
      <c r="E14" s="1">
        <v>1</v>
      </c>
      <c r="F14" s="1">
        <v>1</v>
      </c>
      <c r="G14" s="1">
        <v>1</v>
      </c>
      <c r="H14" s="76" t="s">
        <v>332</v>
      </c>
      <c r="I14" s="76" t="s">
        <v>332</v>
      </c>
      <c r="J14" s="76" t="s">
        <v>332</v>
      </c>
      <c r="K14" s="1"/>
      <c r="L14" s="1">
        <v>10</v>
      </c>
      <c r="M14" s="77"/>
      <c r="N14" s="77"/>
      <c r="O14" s="1"/>
      <c r="Q14" s="78"/>
    </row>
    <row r="15" spans="1:17" x14ac:dyDescent="0.3">
      <c r="A15" s="1" t="s">
        <v>35</v>
      </c>
      <c r="B15" s="1"/>
      <c r="C15" s="1">
        <v>3</v>
      </c>
      <c r="D15" s="76" t="s">
        <v>332</v>
      </c>
      <c r="E15" s="76" t="s">
        <v>332</v>
      </c>
      <c r="F15" s="1">
        <v>1</v>
      </c>
      <c r="G15" s="76" t="s">
        <v>332</v>
      </c>
      <c r="H15" s="76" t="s">
        <v>332</v>
      </c>
      <c r="I15" s="76" t="s">
        <v>332</v>
      </c>
      <c r="J15" s="76" t="s">
        <v>332</v>
      </c>
      <c r="K15" s="1">
        <v>1</v>
      </c>
      <c r="L15" s="1">
        <v>5</v>
      </c>
      <c r="M15" s="77"/>
      <c r="N15" s="77"/>
      <c r="O15" s="1"/>
      <c r="Q15" s="78"/>
    </row>
    <row r="16" spans="1:17" x14ac:dyDescent="0.3">
      <c r="A16" s="1" t="s">
        <v>37</v>
      </c>
      <c r="B16" s="1">
        <v>42</v>
      </c>
      <c r="C16" s="1">
        <v>8</v>
      </c>
      <c r="D16" s="76" t="s">
        <v>332</v>
      </c>
      <c r="E16" s="76" t="s">
        <v>332</v>
      </c>
      <c r="F16" s="1">
        <v>3</v>
      </c>
      <c r="G16" s="1">
        <v>1</v>
      </c>
      <c r="H16" s="1">
        <v>2</v>
      </c>
      <c r="I16" s="76" t="s">
        <v>332</v>
      </c>
      <c r="J16" s="76" t="s">
        <v>332</v>
      </c>
      <c r="K16" s="76" t="s">
        <v>332</v>
      </c>
      <c r="L16" s="1">
        <v>56</v>
      </c>
      <c r="M16" s="77"/>
      <c r="N16" s="77"/>
      <c r="O16" s="1"/>
      <c r="Q16" s="78"/>
    </row>
    <row r="17" spans="1:17" x14ac:dyDescent="0.3">
      <c r="A17" s="5" t="s">
        <v>110</v>
      </c>
      <c r="B17" s="5">
        <v>51</v>
      </c>
      <c r="C17" s="5">
        <v>17</v>
      </c>
      <c r="D17" s="5">
        <v>4</v>
      </c>
      <c r="E17" s="5">
        <v>1</v>
      </c>
      <c r="F17" s="5">
        <v>8</v>
      </c>
      <c r="G17" s="5">
        <v>3</v>
      </c>
      <c r="H17" s="5">
        <v>2</v>
      </c>
      <c r="I17" s="5">
        <v>0</v>
      </c>
      <c r="J17" s="5">
        <v>0</v>
      </c>
      <c r="K17" s="5">
        <v>2</v>
      </c>
      <c r="L17" s="5">
        <v>88</v>
      </c>
      <c r="M17" s="77"/>
      <c r="N17" s="1"/>
      <c r="O17" s="79"/>
      <c r="Q17" s="77"/>
    </row>
    <row r="18" spans="1:17" x14ac:dyDescent="0.3">
      <c r="B18" s="1"/>
      <c r="E18" s="1"/>
      <c r="F18" s="1"/>
      <c r="G18" s="1"/>
      <c r="I18" s="1"/>
      <c r="J18" s="1"/>
      <c r="K18" s="1"/>
      <c r="L18" s="1"/>
      <c r="M18" s="77"/>
      <c r="N18" s="77"/>
      <c r="O18" s="1"/>
      <c r="Q18" s="78"/>
    </row>
    <row r="19" spans="1:17" x14ac:dyDescent="0.3">
      <c r="A19" s="1" t="s">
        <v>38</v>
      </c>
      <c r="B19" s="1">
        <v>6</v>
      </c>
      <c r="C19" s="1">
        <v>2</v>
      </c>
      <c r="D19" s="76" t="s">
        <v>332</v>
      </c>
      <c r="E19" s="76" t="s">
        <v>332</v>
      </c>
      <c r="F19" s="76" t="s">
        <v>332</v>
      </c>
      <c r="G19" s="1">
        <v>1</v>
      </c>
      <c r="H19" s="1">
        <v>1</v>
      </c>
      <c r="I19" s="76" t="s">
        <v>332</v>
      </c>
      <c r="J19" s="76" t="s">
        <v>332</v>
      </c>
      <c r="K19" s="76" t="s">
        <v>332</v>
      </c>
      <c r="L19" s="1">
        <v>10</v>
      </c>
      <c r="M19" s="77"/>
      <c r="N19" s="77"/>
      <c r="O19" s="80"/>
      <c r="Q19" s="78"/>
    </row>
    <row r="20" spans="1:17" x14ac:dyDescent="0.3">
      <c r="A20" s="1" t="s">
        <v>40</v>
      </c>
      <c r="B20" s="1">
        <v>33</v>
      </c>
      <c r="C20" s="1">
        <v>6</v>
      </c>
      <c r="D20" s="76" t="s">
        <v>332</v>
      </c>
      <c r="E20" s="76" t="s">
        <v>332</v>
      </c>
      <c r="F20" s="1">
        <v>1</v>
      </c>
      <c r="G20" s="76" t="s">
        <v>332</v>
      </c>
      <c r="H20" s="1">
        <v>4</v>
      </c>
      <c r="I20" s="76" t="s">
        <v>332</v>
      </c>
      <c r="J20" s="76" t="s">
        <v>332</v>
      </c>
      <c r="K20" s="1">
        <v>4</v>
      </c>
      <c r="L20" s="1">
        <v>48</v>
      </c>
      <c r="M20" s="77"/>
      <c r="N20" s="77"/>
      <c r="O20" s="80"/>
      <c r="Q20" s="78"/>
    </row>
    <row r="21" spans="1:17" x14ac:dyDescent="0.3">
      <c r="A21" s="1" t="s">
        <v>39</v>
      </c>
      <c r="B21" s="1">
        <v>1</v>
      </c>
      <c r="C21" s="1">
        <v>2</v>
      </c>
      <c r="D21" s="76" t="s">
        <v>332</v>
      </c>
      <c r="E21" s="76" t="s">
        <v>332</v>
      </c>
      <c r="F21" s="76" t="s">
        <v>332</v>
      </c>
      <c r="G21" s="76" t="s">
        <v>332</v>
      </c>
      <c r="H21" s="76" t="s">
        <v>332</v>
      </c>
      <c r="I21" s="76" t="s">
        <v>332</v>
      </c>
      <c r="J21" s="76" t="s">
        <v>332</v>
      </c>
      <c r="K21" s="76" t="s">
        <v>332</v>
      </c>
      <c r="L21" s="1">
        <v>3</v>
      </c>
      <c r="M21" s="77"/>
      <c r="N21" s="77"/>
      <c r="O21" s="80"/>
      <c r="Q21" s="78"/>
    </row>
    <row r="22" spans="1:17" x14ac:dyDescent="0.3">
      <c r="A22" s="1" t="s">
        <v>42</v>
      </c>
      <c r="B22" s="1">
        <v>10</v>
      </c>
      <c r="C22" s="1">
        <v>7</v>
      </c>
      <c r="D22" s="1">
        <v>1</v>
      </c>
      <c r="E22" s="76" t="s">
        <v>332</v>
      </c>
      <c r="F22" s="1">
        <v>1</v>
      </c>
      <c r="G22" s="1">
        <v>1</v>
      </c>
      <c r="H22" s="76" t="s">
        <v>332</v>
      </c>
      <c r="I22" s="76" t="s">
        <v>332</v>
      </c>
      <c r="J22" s="1">
        <v>1</v>
      </c>
      <c r="K22" s="76" t="s">
        <v>332</v>
      </c>
      <c r="L22" s="1">
        <v>21</v>
      </c>
      <c r="M22" s="77"/>
      <c r="N22" s="77"/>
      <c r="O22" s="80"/>
      <c r="Q22" s="78"/>
    </row>
    <row r="23" spans="1:17" x14ac:dyDescent="0.3">
      <c r="A23" s="1" t="s">
        <v>41</v>
      </c>
      <c r="B23" s="1">
        <v>35</v>
      </c>
      <c r="C23" s="1">
        <v>32</v>
      </c>
      <c r="D23" s="1">
        <v>5</v>
      </c>
      <c r="E23" s="1">
        <v>1</v>
      </c>
      <c r="F23" s="1">
        <v>5</v>
      </c>
      <c r="G23" s="1">
        <v>2</v>
      </c>
      <c r="H23" s="76" t="s">
        <v>332</v>
      </c>
      <c r="I23" s="1">
        <v>2</v>
      </c>
      <c r="J23" s="1">
        <v>11</v>
      </c>
      <c r="K23" s="76" t="s">
        <v>332</v>
      </c>
      <c r="L23" s="1">
        <v>93</v>
      </c>
      <c r="M23" s="77"/>
      <c r="N23" s="77"/>
      <c r="O23" s="80"/>
      <c r="Q23" s="78"/>
    </row>
    <row r="24" spans="1:17" x14ac:dyDescent="0.3">
      <c r="A24" s="1" t="s">
        <v>43</v>
      </c>
      <c r="B24" s="1">
        <v>24</v>
      </c>
      <c r="C24" s="1">
        <v>15</v>
      </c>
      <c r="D24" s="76" t="s">
        <v>332</v>
      </c>
      <c r="E24" s="1">
        <v>2</v>
      </c>
      <c r="F24" s="1">
        <v>4</v>
      </c>
      <c r="G24" s="76" t="s">
        <v>332</v>
      </c>
      <c r="H24" s="1">
        <v>1</v>
      </c>
      <c r="I24" s="76" t="s">
        <v>332</v>
      </c>
      <c r="J24" s="76" t="s">
        <v>332</v>
      </c>
      <c r="K24" s="76" t="s">
        <v>332</v>
      </c>
      <c r="L24" s="1">
        <v>46</v>
      </c>
      <c r="M24" s="77"/>
      <c r="N24" s="77"/>
      <c r="O24" s="80"/>
      <c r="Q24" s="78"/>
    </row>
    <row r="25" spans="1:17" x14ac:dyDescent="0.3">
      <c r="A25" s="1" t="s">
        <v>44</v>
      </c>
      <c r="B25" s="1">
        <v>55</v>
      </c>
      <c r="C25" s="1">
        <v>10</v>
      </c>
      <c r="D25" s="76" t="s">
        <v>332</v>
      </c>
      <c r="E25" s="76" t="s">
        <v>332</v>
      </c>
      <c r="F25" s="1">
        <v>2</v>
      </c>
      <c r="G25" s="76" t="s">
        <v>332</v>
      </c>
      <c r="H25" s="76" t="s">
        <v>332</v>
      </c>
      <c r="I25" s="76" t="s">
        <v>332</v>
      </c>
      <c r="J25" s="76" t="s">
        <v>332</v>
      </c>
      <c r="K25" s="76" t="s">
        <v>332</v>
      </c>
      <c r="L25" s="1">
        <v>67</v>
      </c>
      <c r="M25" s="77"/>
      <c r="N25" s="77"/>
      <c r="O25" s="80"/>
      <c r="Q25" s="78"/>
    </row>
    <row r="26" spans="1:17" x14ac:dyDescent="0.3">
      <c r="A26" s="39" t="s">
        <v>45</v>
      </c>
      <c r="B26" s="39">
        <v>9</v>
      </c>
      <c r="C26" s="39">
        <v>4</v>
      </c>
      <c r="D26" s="39">
        <v>2</v>
      </c>
      <c r="E26" s="39">
        <v>1</v>
      </c>
      <c r="F26" s="39">
        <v>4</v>
      </c>
      <c r="G26" s="39">
        <v>3</v>
      </c>
      <c r="H26" s="39">
        <v>1</v>
      </c>
      <c r="I26" s="224">
        <v>2</v>
      </c>
      <c r="J26" s="39">
        <v>2</v>
      </c>
      <c r="K26" s="39"/>
      <c r="L26" s="39">
        <v>28</v>
      </c>
      <c r="M26" s="77"/>
      <c r="N26" s="77"/>
      <c r="O26" s="80"/>
      <c r="Q26" s="78"/>
    </row>
    <row r="27" spans="1:17" x14ac:dyDescent="0.3">
      <c r="A27" s="224" t="s">
        <v>111</v>
      </c>
      <c r="B27" s="224">
        <v>173</v>
      </c>
      <c r="C27" s="224">
        <v>78</v>
      </c>
      <c r="D27" s="224">
        <v>8</v>
      </c>
      <c r="E27" s="224">
        <v>4</v>
      </c>
      <c r="F27" s="224">
        <v>17</v>
      </c>
      <c r="G27" s="224">
        <v>7</v>
      </c>
      <c r="H27" s="224">
        <v>7</v>
      </c>
      <c r="I27" s="224">
        <v>4</v>
      </c>
      <c r="J27" s="224">
        <v>14</v>
      </c>
      <c r="K27" s="224">
        <v>4</v>
      </c>
      <c r="L27" s="224">
        <v>316</v>
      </c>
      <c r="M27" s="77"/>
      <c r="N27" s="77"/>
      <c r="O27" s="79"/>
      <c r="Q27" s="78"/>
    </row>
    <row r="28" spans="1:17" ht="8.25" customHeight="1" x14ac:dyDescent="0.3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77"/>
      <c r="N28" s="77"/>
      <c r="O28" s="1"/>
      <c r="Q28" s="78"/>
    </row>
    <row r="29" spans="1:17" x14ac:dyDescent="0.3">
      <c r="A29" s="224" t="s">
        <v>3</v>
      </c>
      <c r="B29" s="224">
        <v>314</v>
      </c>
      <c r="C29" s="224">
        <v>102</v>
      </c>
      <c r="D29" s="224">
        <v>17</v>
      </c>
      <c r="E29" s="224">
        <v>12</v>
      </c>
      <c r="F29" s="224">
        <v>51</v>
      </c>
      <c r="G29" s="224">
        <v>23</v>
      </c>
      <c r="H29" s="224">
        <v>13</v>
      </c>
      <c r="I29" s="224">
        <v>6</v>
      </c>
      <c r="J29" s="224">
        <v>15</v>
      </c>
      <c r="K29" s="224">
        <v>8</v>
      </c>
      <c r="L29" s="224">
        <v>561</v>
      </c>
      <c r="M29" s="77"/>
      <c r="N29" s="77"/>
      <c r="O29" s="5"/>
      <c r="Q29" s="78"/>
    </row>
    <row r="30" spans="1:17" x14ac:dyDescent="0.3">
      <c r="A30" s="81" t="s">
        <v>157</v>
      </c>
      <c r="B30" s="82">
        <v>1.2903225806451613</v>
      </c>
      <c r="C30" s="82">
        <v>-8.1081081081081088</v>
      </c>
      <c r="D30" s="82">
        <v>0</v>
      </c>
      <c r="E30" s="82">
        <v>9.0909090909090917</v>
      </c>
      <c r="F30" s="82">
        <v>-5.5555555555555554</v>
      </c>
      <c r="G30" s="82">
        <v>-11.538461538461538</v>
      </c>
      <c r="H30" s="82">
        <v>8.3333333333333321</v>
      </c>
      <c r="I30" s="82">
        <v>20</v>
      </c>
      <c r="J30" s="82">
        <v>15.384615384615385</v>
      </c>
      <c r="K30" s="82">
        <v>0</v>
      </c>
      <c r="L30" s="82">
        <v>-1.0582010582010581</v>
      </c>
      <c r="M30" s="83"/>
      <c r="N30" s="84"/>
      <c r="O30" s="84"/>
    </row>
    <row r="31" spans="1:17" x14ac:dyDescent="0.3">
      <c r="A31" s="7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83"/>
      <c r="N31" s="84"/>
      <c r="O31" s="84"/>
    </row>
    <row r="32" spans="1:17" x14ac:dyDescent="0.3">
      <c r="A32" s="1" t="s">
        <v>158</v>
      </c>
    </row>
    <row r="33" spans="1:1" x14ac:dyDescent="0.3">
      <c r="A33" s="1" t="s">
        <v>159</v>
      </c>
    </row>
    <row r="34" spans="1:1" x14ac:dyDescent="0.3">
      <c r="A34" s="69" t="s">
        <v>347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F56C7-DA97-43C1-98E4-E8BE3345F0AB}">
  <dimension ref="A1:K13"/>
  <sheetViews>
    <sheetView zoomScale="70" zoomScaleNormal="70" workbookViewId="0">
      <selection activeCell="A2" sqref="A2"/>
    </sheetView>
  </sheetViews>
  <sheetFormatPr defaultColWidth="9.1796875" defaultRowHeight="13" x14ac:dyDescent="0.3"/>
  <cols>
    <col min="1" max="1" width="25.54296875" style="1" customWidth="1"/>
    <col min="2" max="2" width="18.1796875" style="1" customWidth="1"/>
    <col min="3" max="3" width="18.81640625" style="1" customWidth="1"/>
    <col min="4" max="4" width="19" style="1" customWidth="1"/>
    <col min="5" max="16384" width="9.1796875" style="1"/>
  </cols>
  <sheetData>
    <row r="1" spans="1:11" x14ac:dyDescent="0.3">
      <c r="A1" s="59" t="s">
        <v>190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x14ac:dyDescent="0.3">
      <c r="A2" s="61"/>
    </row>
    <row r="3" spans="1:11" ht="26" x14ac:dyDescent="0.3">
      <c r="A3" s="62" t="s">
        <v>160</v>
      </c>
      <c r="B3" s="62" t="s">
        <v>161</v>
      </c>
      <c r="C3" s="62" t="s">
        <v>162</v>
      </c>
      <c r="D3" s="62" t="s">
        <v>163</v>
      </c>
    </row>
    <row r="4" spans="1:11" ht="26" x14ac:dyDescent="0.3">
      <c r="A4" s="63" t="s">
        <v>164</v>
      </c>
      <c r="B4" s="63" t="s">
        <v>165</v>
      </c>
      <c r="C4" s="63" t="s">
        <v>166</v>
      </c>
      <c r="D4" s="64" t="s">
        <v>167</v>
      </c>
    </row>
    <row r="5" spans="1:11" ht="26" x14ac:dyDescent="0.3">
      <c r="A5" s="63" t="s">
        <v>168</v>
      </c>
      <c r="B5" s="63" t="s">
        <v>169</v>
      </c>
      <c r="C5" s="63" t="s">
        <v>170</v>
      </c>
      <c r="D5" s="64" t="s">
        <v>167</v>
      </c>
    </row>
    <row r="6" spans="1:11" ht="26" x14ac:dyDescent="0.3">
      <c r="A6" s="63" t="s">
        <v>171</v>
      </c>
      <c r="B6" s="63" t="s">
        <v>172</v>
      </c>
      <c r="C6" s="63" t="s">
        <v>173</v>
      </c>
      <c r="D6" s="64" t="s">
        <v>167</v>
      </c>
    </row>
    <row r="7" spans="1:11" ht="93" customHeight="1" x14ac:dyDescent="0.3">
      <c r="A7" s="65" t="s">
        <v>174</v>
      </c>
      <c r="B7" s="65" t="s">
        <v>175</v>
      </c>
      <c r="C7" s="65" t="s">
        <v>176</v>
      </c>
      <c r="D7" s="66" t="s">
        <v>177</v>
      </c>
    </row>
    <row r="8" spans="1:11" x14ac:dyDescent="0.3">
      <c r="A8" s="65"/>
      <c r="B8" s="65"/>
      <c r="C8" s="65"/>
      <c r="D8" s="66"/>
    </row>
    <row r="9" spans="1:11" ht="65" x14ac:dyDescent="0.3">
      <c r="A9" s="63" t="s">
        <v>178</v>
      </c>
      <c r="B9" s="63" t="s">
        <v>179</v>
      </c>
      <c r="C9" s="63" t="s">
        <v>176</v>
      </c>
      <c r="D9" s="64" t="s">
        <v>180</v>
      </c>
    </row>
    <row r="10" spans="1:11" ht="26" x14ac:dyDescent="0.3">
      <c r="A10" s="63" t="s">
        <v>181</v>
      </c>
      <c r="B10" s="63" t="s">
        <v>182</v>
      </c>
      <c r="C10" s="63" t="s">
        <v>183</v>
      </c>
      <c r="D10" s="64" t="s">
        <v>45</v>
      </c>
    </row>
    <row r="11" spans="1:11" ht="117" x14ac:dyDescent="0.3">
      <c r="A11" s="63" t="s">
        <v>184</v>
      </c>
      <c r="B11" s="63" t="s">
        <v>185</v>
      </c>
      <c r="C11" s="63" t="s">
        <v>186</v>
      </c>
      <c r="D11" s="64" t="s">
        <v>167</v>
      </c>
    </row>
    <row r="12" spans="1:11" ht="52" x14ac:dyDescent="0.3">
      <c r="A12" s="67" t="s">
        <v>187</v>
      </c>
      <c r="B12" s="67" t="s">
        <v>188</v>
      </c>
      <c r="C12" s="67" t="s">
        <v>189</v>
      </c>
      <c r="D12" s="68" t="s">
        <v>167</v>
      </c>
    </row>
    <row r="13" spans="1:11" x14ac:dyDescent="0.3">
      <c r="A13" s="69" t="s">
        <v>347</v>
      </c>
    </row>
  </sheetData>
  <mergeCells count="5">
    <mergeCell ref="A1:K1"/>
    <mergeCell ref="A7:A8"/>
    <mergeCell ref="B7:B8"/>
    <mergeCell ref="C7:C8"/>
    <mergeCell ref="D7:D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A3EC3-4728-4533-A126-3C2679BF462F}">
  <dimension ref="A2:N28"/>
  <sheetViews>
    <sheetView zoomScale="70" zoomScaleNormal="70" workbookViewId="0">
      <selection activeCell="D11" sqref="D11"/>
    </sheetView>
  </sheetViews>
  <sheetFormatPr defaultRowHeight="13" x14ac:dyDescent="0.3"/>
  <cols>
    <col min="1" max="16384" width="8.7265625" style="1"/>
  </cols>
  <sheetData>
    <row r="2" spans="1:14" x14ac:dyDescent="0.3">
      <c r="A2" s="1" t="s">
        <v>191</v>
      </c>
    </row>
    <row r="3" spans="1:14" x14ac:dyDescent="0.3">
      <c r="A3" s="1" t="s">
        <v>192</v>
      </c>
      <c r="B3" s="1" t="s">
        <v>193</v>
      </c>
    </row>
    <row r="4" spans="1:14" x14ac:dyDescent="0.3">
      <c r="A4" s="1">
        <v>2021</v>
      </c>
      <c r="B4" s="1">
        <v>200</v>
      </c>
    </row>
    <row r="5" spans="1:14" x14ac:dyDescent="0.3">
      <c r="A5" s="1">
        <v>2022</v>
      </c>
      <c r="B5" s="1">
        <v>300.83</v>
      </c>
    </row>
    <row r="6" spans="1:14" x14ac:dyDescent="0.3">
      <c r="A6" s="1">
        <v>2023</v>
      </c>
      <c r="B6" s="1">
        <v>300.83</v>
      </c>
    </row>
    <row r="7" spans="1:14" x14ac:dyDescent="0.3">
      <c r="A7" s="1">
        <v>2024</v>
      </c>
      <c r="B7" s="1">
        <v>258.81</v>
      </c>
    </row>
    <row r="8" spans="1:14" x14ac:dyDescent="0.3">
      <c r="A8" s="1">
        <v>2025</v>
      </c>
      <c r="B8" s="1">
        <v>122.5</v>
      </c>
    </row>
    <row r="9" spans="1:14" x14ac:dyDescent="0.3">
      <c r="A9" s="1">
        <v>2026</v>
      </c>
      <c r="B9" s="1">
        <v>20.3</v>
      </c>
    </row>
    <row r="10" spans="1:14" x14ac:dyDescent="0.3">
      <c r="D10" s="59" t="s">
        <v>349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</row>
    <row r="28" spans="4:4" x14ac:dyDescent="0.3">
      <c r="D28" s="1" t="s">
        <v>348</v>
      </c>
    </row>
  </sheetData>
  <mergeCells count="1">
    <mergeCell ref="D10:N10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FEC-FC15-4398-B0C2-0A75D4255EAE}">
  <dimension ref="A1:F41"/>
  <sheetViews>
    <sheetView zoomScale="70" zoomScaleNormal="70" workbookViewId="0">
      <selection activeCell="F1" sqref="F1"/>
    </sheetView>
  </sheetViews>
  <sheetFormatPr defaultColWidth="9.6328125" defaultRowHeight="13" x14ac:dyDescent="0.3"/>
  <cols>
    <col min="1" max="1" width="5.36328125" style="4" customWidth="1"/>
    <col min="2" max="2" width="5.90625" style="4" customWidth="1"/>
    <col min="3" max="16384" width="9.6328125" style="4"/>
  </cols>
  <sheetData>
    <row r="1" spans="1:6" ht="39" x14ac:dyDescent="0.3">
      <c r="A1" s="225"/>
      <c r="B1" s="225"/>
      <c r="C1" s="226" t="s">
        <v>207</v>
      </c>
      <c r="D1" s="226" t="s">
        <v>208</v>
      </c>
    </row>
    <row r="2" spans="1:6" x14ac:dyDescent="0.3">
      <c r="A2" s="227">
        <v>2015</v>
      </c>
      <c r="B2" s="227"/>
      <c r="C2" s="228">
        <v>100</v>
      </c>
      <c r="D2" s="228">
        <v>100</v>
      </c>
    </row>
    <row r="3" spans="1:6" x14ac:dyDescent="0.3">
      <c r="A3" s="227">
        <v>2016</v>
      </c>
      <c r="B3" s="227"/>
      <c r="C3" s="225">
        <v>101.1</v>
      </c>
      <c r="D3" s="228">
        <v>99.6</v>
      </c>
      <c r="E3" s="215"/>
      <c r="F3" s="215"/>
    </row>
    <row r="4" spans="1:6" x14ac:dyDescent="0.3">
      <c r="A4" s="227">
        <v>2017</v>
      </c>
      <c r="B4" s="227"/>
      <c r="C4" s="225">
        <v>103.1</v>
      </c>
      <c r="D4" s="228">
        <v>98.7</v>
      </c>
      <c r="E4" s="215"/>
      <c r="F4" s="215"/>
    </row>
    <row r="5" spans="1:6" x14ac:dyDescent="0.3">
      <c r="A5" s="227">
        <v>2018</v>
      </c>
      <c r="B5" s="227"/>
      <c r="C5" s="225">
        <v>104.2</v>
      </c>
      <c r="D5" s="228">
        <v>98.5</v>
      </c>
      <c r="E5" s="215"/>
      <c r="F5" s="215"/>
    </row>
    <row r="6" spans="1:6" x14ac:dyDescent="0.3">
      <c r="A6" s="229">
        <v>2019</v>
      </c>
      <c r="B6" s="230"/>
      <c r="C6" s="231">
        <v>105.5</v>
      </c>
      <c r="D6" s="231">
        <v>98.4</v>
      </c>
      <c r="E6" s="215"/>
      <c r="F6" s="215"/>
    </row>
    <row r="7" spans="1:6" x14ac:dyDescent="0.3">
      <c r="A7" s="229">
        <v>2020</v>
      </c>
      <c r="B7" s="230"/>
      <c r="C7" s="231">
        <v>110</v>
      </c>
      <c r="D7" s="231">
        <v>102.4</v>
      </c>
      <c r="E7" s="215"/>
      <c r="F7" s="215"/>
    </row>
    <row r="8" spans="1:6" x14ac:dyDescent="0.3">
      <c r="A8" s="232">
        <v>2021</v>
      </c>
      <c r="B8" s="233" t="s">
        <v>209</v>
      </c>
      <c r="C8" s="231">
        <v>107.4</v>
      </c>
      <c r="D8" s="231">
        <v>94.3</v>
      </c>
    </row>
    <row r="9" spans="1:6" x14ac:dyDescent="0.3">
      <c r="A9" s="234"/>
      <c r="B9" s="233" t="s">
        <v>210</v>
      </c>
      <c r="C9" s="231">
        <v>111.4</v>
      </c>
      <c r="D9" s="231">
        <v>96.3</v>
      </c>
    </row>
    <row r="37" spans="1:1" x14ac:dyDescent="0.3">
      <c r="A37" s="215"/>
    </row>
    <row r="38" spans="1:1" x14ac:dyDescent="0.3">
      <c r="A38" s="215"/>
    </row>
    <row r="39" spans="1:1" x14ac:dyDescent="0.3">
      <c r="A39" s="215"/>
    </row>
    <row r="40" spans="1:1" x14ac:dyDescent="0.3">
      <c r="A40" s="215"/>
    </row>
    <row r="41" spans="1:1" x14ac:dyDescent="0.3">
      <c r="A41" s="215"/>
    </row>
  </sheetData>
  <mergeCells count="1">
    <mergeCell ref="A8:A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6CFBB-3BDB-4D68-B8B6-616AF150D989}">
  <dimension ref="A2:H15"/>
  <sheetViews>
    <sheetView zoomScale="70" zoomScaleNormal="70" workbookViewId="0">
      <selection activeCell="A2" sqref="A2"/>
    </sheetView>
  </sheetViews>
  <sheetFormatPr defaultColWidth="8.81640625" defaultRowHeight="13" x14ac:dyDescent="0.3"/>
  <cols>
    <col min="1" max="1" width="29.1796875" style="1" customWidth="1"/>
    <col min="2" max="4" width="8.81640625" style="1"/>
    <col min="5" max="5" width="3.54296875" style="1" customWidth="1"/>
    <col min="6" max="6" width="11.6328125" style="1" customWidth="1"/>
    <col min="7" max="16384" width="8.81640625" style="1"/>
  </cols>
  <sheetData>
    <row r="2" spans="1:8" x14ac:dyDescent="0.3">
      <c r="A2" s="21" t="s">
        <v>281</v>
      </c>
      <c r="B2" s="21"/>
      <c r="C2" s="21"/>
      <c r="D2" s="21"/>
      <c r="E2" s="21"/>
      <c r="F2" s="21"/>
      <c r="G2" s="21"/>
    </row>
    <row r="3" spans="1:8" ht="14.4" customHeight="1" x14ac:dyDescent="0.3">
      <c r="A3" s="21"/>
      <c r="B3" s="86" t="s">
        <v>12</v>
      </c>
      <c r="C3" s="86"/>
      <c r="D3" s="86"/>
      <c r="E3" s="39"/>
      <c r="F3" s="193" t="s">
        <v>13</v>
      </c>
      <c r="G3" s="193"/>
    </row>
    <row r="4" spans="1:8" ht="39" x14ac:dyDescent="0.3">
      <c r="A4" s="21"/>
      <c r="B4" s="194" t="s">
        <v>14</v>
      </c>
      <c r="C4" s="111" t="s">
        <v>15</v>
      </c>
      <c r="D4" s="195" t="s">
        <v>333</v>
      </c>
      <c r="E4" s="195"/>
      <c r="F4" s="195" t="s">
        <v>334</v>
      </c>
      <c r="G4" s="85" t="s">
        <v>16</v>
      </c>
    </row>
    <row r="5" spans="1:8" x14ac:dyDescent="0.3">
      <c r="A5" s="1" t="s">
        <v>17</v>
      </c>
      <c r="B5" s="36">
        <v>189994</v>
      </c>
      <c r="C5" s="196">
        <v>31.135226196367878</v>
      </c>
      <c r="D5" s="50">
        <v>-2.7641444253947043</v>
      </c>
      <c r="E5" s="50"/>
      <c r="F5" s="50">
        <v>-19.9064140126046</v>
      </c>
      <c r="G5" s="23">
        <v>26.278850483206849</v>
      </c>
      <c r="H5" s="7"/>
    </row>
    <row r="6" spans="1:8" x14ac:dyDescent="0.3">
      <c r="A6" s="1" t="s">
        <v>18</v>
      </c>
      <c r="B6" s="36">
        <v>420228</v>
      </c>
      <c r="C6" s="196">
        <v>68.864773803632119</v>
      </c>
      <c r="D6" s="50">
        <v>-4.4430346069623283</v>
      </c>
      <c r="E6" s="50"/>
      <c r="F6" s="50">
        <v>-19.184591863226814</v>
      </c>
      <c r="G6" s="23">
        <v>73.721149516793147</v>
      </c>
      <c r="H6" s="7"/>
    </row>
    <row r="7" spans="1:8" x14ac:dyDescent="0.3">
      <c r="B7" s="36"/>
      <c r="C7" s="196"/>
      <c r="D7" s="7"/>
      <c r="E7" s="7"/>
      <c r="F7" s="50"/>
      <c r="G7" s="23"/>
      <c r="H7" s="7"/>
    </row>
    <row r="8" spans="1:8" x14ac:dyDescent="0.3">
      <c r="A8" s="1" t="s">
        <v>19</v>
      </c>
      <c r="B8" s="36">
        <v>24593</v>
      </c>
      <c r="C8" s="196">
        <v>4.0301726257001551</v>
      </c>
      <c r="D8" s="50">
        <v>-7.5138204655710581</v>
      </c>
      <c r="E8" s="50"/>
      <c r="F8" s="50">
        <v>-8.6848358829645065</v>
      </c>
      <c r="G8" s="23">
        <v>5.3833680267802952</v>
      </c>
      <c r="H8" s="7"/>
    </row>
    <row r="9" spans="1:8" x14ac:dyDescent="0.3">
      <c r="A9" s="1" t="s">
        <v>20</v>
      </c>
      <c r="B9" s="36">
        <v>163372</v>
      </c>
      <c r="C9" s="196">
        <v>26.772551628751501</v>
      </c>
      <c r="D9" s="50">
        <v>-7.3455683854722054</v>
      </c>
      <c r="E9" s="50"/>
      <c r="F9" s="50">
        <v>-33.209868972424928</v>
      </c>
      <c r="G9" s="23">
        <v>43.566366715172236</v>
      </c>
      <c r="H9" s="7"/>
    </row>
    <row r="10" spans="1:8" x14ac:dyDescent="0.3">
      <c r="A10" s="1" t="s">
        <v>21</v>
      </c>
      <c r="B10" s="36">
        <v>422257</v>
      </c>
      <c r="C10" s="196">
        <v>69.197275745548339</v>
      </c>
      <c r="D10" s="50">
        <v>-2.3111785622572256</v>
      </c>
      <c r="E10" s="50"/>
      <c r="F10" s="50">
        <v>-13.055554983599734</v>
      </c>
      <c r="G10" s="23">
        <v>51.050265258047467</v>
      </c>
      <c r="H10" s="7"/>
    </row>
    <row r="11" spans="1:8" x14ac:dyDescent="0.3">
      <c r="B11" s="36"/>
      <c r="C11" s="196"/>
      <c r="D11" s="50"/>
      <c r="E11" s="50"/>
      <c r="F11" s="50"/>
      <c r="G11" s="196"/>
      <c r="H11" s="7"/>
    </row>
    <row r="12" spans="1:8" x14ac:dyDescent="0.3">
      <c r="A12" s="1" t="s">
        <v>22</v>
      </c>
      <c r="B12" s="36">
        <v>17851</v>
      </c>
      <c r="C12" s="196">
        <v>2.9253288147592187</v>
      </c>
      <c r="D12" s="50">
        <v>4.471235442149009</v>
      </c>
      <c r="E12" s="50"/>
      <c r="F12" s="50">
        <v>35.071125907990307</v>
      </c>
      <c r="G12" s="23">
        <v>18.374780582980417</v>
      </c>
      <c r="H12" s="7"/>
    </row>
    <row r="13" spans="1:8" x14ac:dyDescent="0.3">
      <c r="A13" s="31" t="s">
        <v>23</v>
      </c>
      <c r="B13" s="197">
        <v>610222</v>
      </c>
      <c r="C13" s="198" t="s">
        <v>332</v>
      </c>
      <c r="D13" s="56">
        <v>-3.9265573192350871</v>
      </c>
      <c r="E13" s="56"/>
      <c r="F13" s="56">
        <v>-19.410723718964604</v>
      </c>
      <c r="G13" s="198" t="s">
        <v>332</v>
      </c>
      <c r="H13" s="7"/>
    </row>
    <row r="15" spans="1:8" ht="19.5" customHeight="1" x14ac:dyDescent="0.3">
      <c r="A15" s="1" t="s">
        <v>11</v>
      </c>
    </row>
  </sheetData>
  <mergeCells count="2">
    <mergeCell ref="F3:G3"/>
    <mergeCell ref="B3:D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7F0F4-B16F-4BB1-BC8F-BA30138C0E7D}">
  <dimension ref="A1:P36"/>
  <sheetViews>
    <sheetView zoomScale="70" zoomScaleNormal="70" workbookViewId="0">
      <selection activeCell="A2" sqref="A2"/>
    </sheetView>
  </sheetViews>
  <sheetFormatPr defaultColWidth="9.6328125" defaultRowHeight="13" x14ac:dyDescent="0.3"/>
  <cols>
    <col min="1" max="1" width="9.6328125" style="4"/>
    <col min="2" max="2" width="8.1796875" style="4" customWidth="1"/>
    <col min="3" max="3" width="14.90625" style="4" bestFit="1" customWidth="1"/>
    <col min="4" max="4" width="18.1796875" style="4" customWidth="1"/>
    <col min="5" max="5" width="1.1796875" style="4" customWidth="1"/>
    <col min="6" max="6" width="14.90625" style="4" bestFit="1" customWidth="1"/>
    <col min="7" max="7" width="19.81640625" style="4" customWidth="1"/>
    <col min="8" max="8" width="1.54296875" style="4" customWidth="1"/>
    <col min="9" max="9" width="14.90625" style="4" bestFit="1" customWidth="1"/>
    <col min="10" max="10" width="16.90625" style="4" customWidth="1"/>
    <col min="11" max="11" width="1.54296875" style="4" customWidth="1"/>
    <col min="12" max="12" width="14.90625" style="4" bestFit="1" customWidth="1"/>
    <col min="13" max="13" width="14.90625" style="4" customWidth="1"/>
    <col min="14" max="14" width="1.36328125" style="4" customWidth="1"/>
    <col min="15" max="15" width="16.54296875" style="4" bestFit="1" customWidth="1"/>
    <col min="16" max="16" width="14.81640625" style="4" customWidth="1"/>
    <col min="17" max="16384" width="9.6328125" style="4"/>
  </cols>
  <sheetData>
    <row r="1" spans="1:16" x14ac:dyDescent="0.3">
      <c r="A1" s="4" t="s">
        <v>225</v>
      </c>
    </row>
    <row r="2" spans="1:16" x14ac:dyDescent="0.3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spans="1:16" x14ac:dyDescent="0.3">
      <c r="A3" s="235"/>
      <c r="B3" s="236"/>
      <c r="C3" s="238" t="s">
        <v>211</v>
      </c>
      <c r="D3" s="238"/>
      <c r="E3" s="237"/>
      <c r="F3" s="238" t="s">
        <v>212</v>
      </c>
      <c r="G3" s="238"/>
      <c r="H3" s="237"/>
      <c r="I3" s="238" t="s">
        <v>110</v>
      </c>
      <c r="J3" s="238"/>
      <c r="K3" s="237"/>
      <c r="L3" s="238" t="s">
        <v>111</v>
      </c>
      <c r="M3" s="238"/>
      <c r="N3" s="237"/>
      <c r="O3" s="238" t="s">
        <v>144</v>
      </c>
      <c r="P3" s="238"/>
    </row>
    <row r="4" spans="1:16" x14ac:dyDescent="0.3">
      <c r="A4" s="206"/>
      <c r="B4" s="239"/>
      <c r="C4" s="239">
        <v>2020</v>
      </c>
      <c r="D4" s="239" t="s">
        <v>213</v>
      </c>
      <c r="E4" s="239"/>
      <c r="F4" s="239">
        <v>2020</v>
      </c>
      <c r="G4" s="239" t="s">
        <v>213</v>
      </c>
      <c r="H4" s="239"/>
      <c r="I4" s="239">
        <v>2020</v>
      </c>
      <c r="J4" s="239" t="s">
        <v>213</v>
      </c>
      <c r="K4" s="239"/>
      <c r="L4" s="239">
        <v>2020</v>
      </c>
      <c r="M4" s="239" t="s">
        <v>213</v>
      </c>
      <c r="N4" s="239"/>
      <c r="O4" s="239">
        <v>2020</v>
      </c>
      <c r="P4" s="239" t="s">
        <v>213</v>
      </c>
    </row>
    <row r="5" spans="1:16" x14ac:dyDescent="0.3">
      <c r="A5" s="211" t="s">
        <v>214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x14ac:dyDescent="0.3">
      <c r="A6" s="3" t="s">
        <v>215</v>
      </c>
      <c r="B6" s="3"/>
      <c r="C6" s="203">
        <v>1745</v>
      </c>
      <c r="D6" s="202">
        <v>-1.9</v>
      </c>
      <c r="E6" s="202"/>
      <c r="F6" s="203">
        <v>1759</v>
      </c>
      <c r="G6" s="202">
        <v>0.1</v>
      </c>
      <c r="H6" s="202"/>
      <c r="I6" s="203">
        <v>1969</v>
      </c>
      <c r="J6" s="202">
        <v>1.8</v>
      </c>
      <c r="K6" s="202"/>
      <c r="L6" s="203">
        <v>2739</v>
      </c>
      <c r="M6" s="202">
        <v>0.2</v>
      </c>
      <c r="N6" s="202"/>
      <c r="O6" s="203">
        <v>8212</v>
      </c>
      <c r="P6" s="202">
        <v>0.1</v>
      </c>
    </row>
    <row r="7" spans="1:16" x14ac:dyDescent="0.3">
      <c r="A7" s="3" t="s">
        <v>216</v>
      </c>
      <c r="B7" s="3"/>
      <c r="C7" s="203">
        <v>1764686</v>
      </c>
      <c r="D7" s="202">
        <v>-0.8</v>
      </c>
      <c r="E7" s="202"/>
      <c r="F7" s="203">
        <v>1688507</v>
      </c>
      <c r="G7" s="202">
        <v>0.6</v>
      </c>
      <c r="H7" s="202"/>
      <c r="I7" s="203">
        <v>1776805</v>
      </c>
      <c r="J7" s="202">
        <v>1.7</v>
      </c>
      <c r="K7" s="202"/>
      <c r="L7" s="203">
        <v>2091726</v>
      </c>
      <c r="M7" s="202">
        <v>0.5</v>
      </c>
      <c r="N7" s="202"/>
      <c r="O7" s="203">
        <v>7321724</v>
      </c>
      <c r="P7" s="202">
        <v>0.5</v>
      </c>
    </row>
    <row r="8" spans="1:16" x14ac:dyDescent="0.3">
      <c r="A8" s="3" t="s">
        <v>217</v>
      </c>
      <c r="B8" s="3"/>
      <c r="C8" s="205">
        <f>C7/C6</f>
        <v>1011.2813753581662</v>
      </c>
      <c r="D8" s="202">
        <v>1.1000000000000001</v>
      </c>
      <c r="E8" s="202"/>
      <c r="F8" s="205">
        <f>F7/F6</f>
        <v>959.9243888573053</v>
      </c>
      <c r="G8" s="202">
        <v>0.4</v>
      </c>
      <c r="H8" s="202"/>
      <c r="I8" s="205">
        <f>I7/I6</f>
        <v>902.38953783646525</v>
      </c>
      <c r="J8" s="202">
        <v>-0.1</v>
      </c>
      <c r="K8" s="202"/>
      <c r="L8" s="205">
        <f>L7/L6</f>
        <v>763.68236582694419</v>
      </c>
      <c r="M8" s="202">
        <v>0.3</v>
      </c>
      <c r="N8" s="202"/>
      <c r="O8" s="205">
        <f>O7/O6</f>
        <v>891.58840720896251</v>
      </c>
      <c r="P8" s="202">
        <v>0.4</v>
      </c>
    </row>
    <row r="9" spans="1:16" x14ac:dyDescent="0.3">
      <c r="A9" s="3" t="s">
        <v>218</v>
      </c>
      <c r="B9" s="3"/>
      <c r="C9" s="204">
        <v>109</v>
      </c>
      <c r="D9" s="202">
        <v>-0.8</v>
      </c>
      <c r="E9" s="202"/>
      <c r="F9" s="204">
        <v>145</v>
      </c>
      <c r="G9" s="202">
        <v>0.6</v>
      </c>
      <c r="H9" s="202"/>
      <c r="I9" s="204">
        <v>129</v>
      </c>
      <c r="J9" s="202">
        <v>1.7</v>
      </c>
      <c r="K9" s="202"/>
      <c r="L9" s="204">
        <v>109</v>
      </c>
      <c r="M9" s="202">
        <v>0.5</v>
      </c>
      <c r="N9" s="202"/>
      <c r="O9" s="204">
        <v>120</v>
      </c>
      <c r="P9" s="202">
        <v>0.5</v>
      </c>
    </row>
    <row r="10" spans="1:16" x14ac:dyDescent="0.3">
      <c r="A10" s="211" t="s">
        <v>219</v>
      </c>
      <c r="B10" s="3"/>
      <c r="C10" s="3"/>
      <c r="D10" s="212"/>
      <c r="E10" s="212"/>
      <c r="G10" s="212"/>
      <c r="H10" s="212"/>
      <c r="J10" s="202"/>
      <c r="K10" s="202"/>
      <c r="M10" s="213"/>
      <c r="N10" s="213"/>
      <c r="P10" s="214"/>
    </row>
    <row r="11" spans="1:16" x14ac:dyDescent="0.3">
      <c r="A11" s="3" t="s">
        <v>215</v>
      </c>
      <c r="B11" s="3"/>
      <c r="C11" s="204">
        <v>394</v>
      </c>
      <c r="D11" s="202">
        <v>7.1</v>
      </c>
      <c r="E11" s="202"/>
      <c r="F11" s="204">
        <v>241</v>
      </c>
      <c r="G11" s="202">
        <v>0.8</v>
      </c>
      <c r="H11" s="202"/>
      <c r="I11" s="204">
        <v>161</v>
      </c>
      <c r="J11" s="202">
        <v>-6.4</v>
      </c>
      <c r="K11" s="202"/>
      <c r="L11" s="204">
        <v>106</v>
      </c>
      <c r="M11" s="202">
        <v>-13.1</v>
      </c>
      <c r="N11" s="202"/>
      <c r="O11" s="203">
        <v>902</v>
      </c>
      <c r="P11" s="202">
        <v>0.1</v>
      </c>
    </row>
    <row r="12" spans="1:16" x14ac:dyDescent="0.3">
      <c r="A12" s="3" t="s">
        <v>216</v>
      </c>
      <c r="B12" s="3"/>
      <c r="C12" s="203">
        <v>2005557</v>
      </c>
      <c r="D12" s="202">
        <v>9.6</v>
      </c>
      <c r="E12" s="202"/>
      <c r="F12" s="203">
        <v>1022103</v>
      </c>
      <c r="G12" s="202">
        <v>-1.5</v>
      </c>
      <c r="H12" s="202"/>
      <c r="I12" s="203">
        <v>639898</v>
      </c>
      <c r="J12" s="202">
        <v>-10.6</v>
      </c>
      <c r="K12" s="202"/>
      <c r="L12" s="203">
        <v>461062</v>
      </c>
      <c r="M12" s="202">
        <v>-21.8</v>
      </c>
      <c r="N12" s="202"/>
      <c r="O12" s="203">
        <v>4128620</v>
      </c>
      <c r="P12" s="202">
        <v>-1.1000000000000001</v>
      </c>
    </row>
    <row r="13" spans="1:16" x14ac:dyDescent="0.3">
      <c r="A13" s="3" t="s">
        <v>217</v>
      </c>
      <c r="B13" s="3"/>
      <c r="C13" s="205">
        <f>C12/C11</f>
        <v>5090.2461928934008</v>
      </c>
      <c r="D13" s="202">
        <v>2.4</v>
      </c>
      <c r="E13" s="202"/>
      <c r="F13" s="205">
        <f>F12/F11</f>
        <v>4241.0912863070544</v>
      </c>
      <c r="G13" s="202">
        <v>-2.2999999999999998</v>
      </c>
      <c r="H13" s="202"/>
      <c r="I13" s="205">
        <f>I12/I11</f>
        <v>3974.521739130435</v>
      </c>
      <c r="J13" s="202">
        <v>-4.5</v>
      </c>
      <c r="K13" s="202"/>
      <c r="L13" s="205">
        <f>L12/L11</f>
        <v>4349.6415094339627</v>
      </c>
      <c r="M13" s="202">
        <v>-10</v>
      </c>
      <c r="N13" s="202"/>
      <c r="O13" s="205">
        <f>O12/O11</f>
        <v>4577.1840354767182</v>
      </c>
      <c r="P13" s="202">
        <v>-1.2</v>
      </c>
    </row>
    <row r="14" spans="1:16" x14ac:dyDescent="0.3">
      <c r="A14" s="3" t="s">
        <v>218</v>
      </c>
      <c r="B14" s="3"/>
      <c r="C14" s="204">
        <v>124</v>
      </c>
      <c r="D14" s="202">
        <v>9.6</v>
      </c>
      <c r="E14" s="202"/>
      <c r="F14" s="204">
        <v>88</v>
      </c>
      <c r="G14" s="202">
        <v>-1.5</v>
      </c>
      <c r="H14" s="202"/>
      <c r="I14" s="204">
        <v>47</v>
      </c>
      <c r="J14" s="202">
        <v>-10.6</v>
      </c>
      <c r="K14" s="202"/>
      <c r="L14" s="204">
        <v>24</v>
      </c>
      <c r="M14" s="202">
        <v>-21.8</v>
      </c>
      <c r="N14" s="202"/>
      <c r="O14" s="204">
        <v>68</v>
      </c>
      <c r="P14" s="202">
        <v>-1.1000000000000001</v>
      </c>
    </row>
    <row r="15" spans="1:16" x14ac:dyDescent="0.3">
      <c r="A15" s="211" t="s">
        <v>220</v>
      </c>
      <c r="B15" s="3"/>
      <c r="C15" s="3"/>
      <c r="D15" s="212"/>
      <c r="E15" s="212"/>
      <c r="G15" s="213"/>
      <c r="H15" s="213"/>
      <c r="J15" s="202"/>
      <c r="K15" s="202"/>
      <c r="M15" s="214"/>
      <c r="N15" s="214"/>
      <c r="P15" s="214"/>
    </row>
    <row r="16" spans="1:16" x14ac:dyDescent="0.3">
      <c r="A16" s="3" t="s">
        <v>215</v>
      </c>
      <c r="B16" s="3"/>
      <c r="C16" s="203">
        <v>2116</v>
      </c>
      <c r="D16" s="202">
        <v>-3.8</v>
      </c>
      <c r="E16" s="202"/>
      <c r="F16" s="203">
        <v>1869</v>
      </c>
      <c r="G16" s="202">
        <v>-5.6</v>
      </c>
      <c r="H16" s="202"/>
      <c r="I16" s="203">
        <v>2572</v>
      </c>
      <c r="J16" s="202">
        <v>-4.4000000000000004</v>
      </c>
      <c r="K16" s="202"/>
      <c r="L16" s="203">
        <v>4358</v>
      </c>
      <c r="M16" s="202">
        <v>-5.4</v>
      </c>
      <c r="N16" s="202"/>
      <c r="O16" s="203">
        <v>10915</v>
      </c>
      <c r="P16" s="202">
        <v>-4.9000000000000004</v>
      </c>
    </row>
    <row r="17" spans="1:16" x14ac:dyDescent="0.3">
      <c r="A17" s="3" t="s">
        <v>216</v>
      </c>
      <c r="B17" s="3"/>
      <c r="C17" s="203">
        <v>448551</v>
      </c>
      <c r="D17" s="202">
        <v>-3.1</v>
      </c>
      <c r="E17" s="202"/>
      <c r="F17" s="203">
        <v>376173</v>
      </c>
      <c r="G17" s="202">
        <v>-4.3</v>
      </c>
      <c r="H17" s="202"/>
      <c r="I17" s="203">
        <v>533384</v>
      </c>
      <c r="J17" s="202">
        <v>-3</v>
      </c>
      <c r="K17" s="202"/>
      <c r="L17" s="203">
        <v>957481</v>
      </c>
      <c r="M17" s="202">
        <v>-3.7</v>
      </c>
      <c r="N17" s="202"/>
      <c r="O17" s="203">
        <v>2315589</v>
      </c>
      <c r="P17" s="202">
        <v>-3.5</v>
      </c>
    </row>
    <row r="18" spans="1:16" x14ac:dyDescent="0.3">
      <c r="A18" s="3" t="s">
        <v>217</v>
      </c>
      <c r="B18" s="3"/>
      <c r="C18" s="205">
        <f>C17/C16</f>
        <v>211.98062381852552</v>
      </c>
      <c r="D18" s="202">
        <v>0.7</v>
      </c>
      <c r="E18" s="202"/>
      <c r="F18" s="205">
        <f>F17/F16</f>
        <v>201.26966292134833</v>
      </c>
      <c r="G18" s="202">
        <v>1.4</v>
      </c>
      <c r="H18" s="202"/>
      <c r="I18" s="205">
        <f>I17/I16</f>
        <v>207.38102643856919</v>
      </c>
      <c r="J18" s="202">
        <v>1.4</v>
      </c>
      <c r="K18" s="202"/>
      <c r="L18" s="205">
        <f>L17/L16</f>
        <v>219.70651675080313</v>
      </c>
      <c r="M18" s="202">
        <v>1.8</v>
      </c>
      <c r="N18" s="202"/>
      <c r="O18" s="205">
        <f>O17/O16</f>
        <v>212.14741181859827</v>
      </c>
      <c r="P18" s="202">
        <v>1.5</v>
      </c>
    </row>
    <row r="19" spans="1:16" x14ac:dyDescent="0.3">
      <c r="A19" s="3" t="s">
        <v>218</v>
      </c>
      <c r="B19" s="3"/>
      <c r="C19" s="204">
        <v>28</v>
      </c>
      <c r="D19" s="202">
        <v>-3.1</v>
      </c>
      <c r="E19" s="202"/>
      <c r="F19" s="204">
        <v>32</v>
      </c>
      <c r="G19" s="202">
        <v>-4.3</v>
      </c>
      <c r="H19" s="202"/>
      <c r="I19" s="204">
        <v>39</v>
      </c>
      <c r="J19" s="202">
        <v>-3</v>
      </c>
      <c r="K19" s="202"/>
      <c r="L19" s="204">
        <v>50</v>
      </c>
      <c r="M19" s="202">
        <v>-3.7</v>
      </c>
      <c r="N19" s="202"/>
      <c r="O19" s="204">
        <v>38</v>
      </c>
      <c r="P19" s="202">
        <v>-3.5</v>
      </c>
    </row>
    <row r="20" spans="1:16" x14ac:dyDescent="0.3">
      <c r="A20" s="211" t="s">
        <v>221</v>
      </c>
      <c r="B20" s="3"/>
      <c r="C20" s="3"/>
      <c r="D20" s="212"/>
      <c r="E20" s="212"/>
      <c r="G20" s="212"/>
      <c r="H20" s="212"/>
      <c r="J20" s="214"/>
      <c r="K20" s="214"/>
      <c r="M20" s="214"/>
      <c r="N20" s="214"/>
      <c r="P20" s="214"/>
    </row>
    <row r="21" spans="1:16" x14ac:dyDescent="0.3">
      <c r="A21" s="3" t="s">
        <v>215</v>
      </c>
      <c r="B21" s="3"/>
      <c r="C21" s="203">
        <v>1339</v>
      </c>
      <c r="D21" s="202">
        <v>1.7</v>
      </c>
      <c r="E21" s="202"/>
      <c r="F21" s="203">
        <v>1111</v>
      </c>
      <c r="G21" s="202">
        <v>2.7</v>
      </c>
      <c r="H21" s="202"/>
      <c r="I21" s="203">
        <v>1244</v>
      </c>
      <c r="J21" s="202">
        <v>1.1000000000000001</v>
      </c>
      <c r="K21" s="202"/>
      <c r="L21" s="203">
        <v>1611</v>
      </c>
      <c r="M21" s="202">
        <v>1.8</v>
      </c>
      <c r="N21" s="202"/>
      <c r="O21" s="203">
        <v>5305</v>
      </c>
      <c r="P21" s="202">
        <v>1.8</v>
      </c>
    </row>
    <row r="22" spans="1:16" x14ac:dyDescent="0.3">
      <c r="A22" s="3" t="s">
        <v>216</v>
      </c>
      <c r="B22" s="3"/>
      <c r="C22" s="203">
        <v>913054</v>
      </c>
      <c r="D22" s="202">
        <v>4.8</v>
      </c>
      <c r="E22" s="202"/>
      <c r="F22" s="203">
        <v>783259</v>
      </c>
      <c r="G22" s="202">
        <v>5.6</v>
      </c>
      <c r="H22" s="202"/>
      <c r="I22" s="203">
        <v>801679</v>
      </c>
      <c r="J22" s="202">
        <v>2.4</v>
      </c>
      <c r="K22" s="202"/>
      <c r="L22" s="203">
        <v>1056666</v>
      </c>
      <c r="M22" s="202">
        <v>3.4</v>
      </c>
      <c r="N22" s="202"/>
      <c r="O22" s="203">
        <v>3554658</v>
      </c>
      <c r="P22" s="202">
        <v>4</v>
      </c>
    </row>
    <row r="23" spans="1:16" x14ac:dyDescent="0.3">
      <c r="A23" s="3" t="s">
        <v>217</v>
      </c>
      <c r="B23" s="3"/>
      <c r="C23" s="205">
        <f>C22/C21</f>
        <v>681.89245705750557</v>
      </c>
      <c r="D23" s="202">
        <v>3</v>
      </c>
      <c r="E23" s="202"/>
      <c r="F23" s="205">
        <f>F22/F21</f>
        <v>705.00360036003599</v>
      </c>
      <c r="G23" s="202">
        <v>2.8</v>
      </c>
      <c r="H23" s="202"/>
      <c r="I23" s="205">
        <f>I22/I21</f>
        <v>644.43649517684889</v>
      </c>
      <c r="J23" s="202">
        <v>1.3</v>
      </c>
      <c r="K23" s="202"/>
      <c r="L23" s="205">
        <f>L22/L21</f>
        <v>655.90689013035387</v>
      </c>
      <c r="M23" s="202">
        <v>1.5</v>
      </c>
      <c r="N23" s="202"/>
      <c r="O23" s="205">
        <f>O22/O21</f>
        <v>670.05805843543828</v>
      </c>
      <c r="P23" s="202">
        <v>2.1</v>
      </c>
    </row>
    <row r="24" spans="1:16" x14ac:dyDescent="0.3">
      <c r="A24" s="3" t="s">
        <v>218</v>
      </c>
      <c r="B24" s="3"/>
      <c r="C24" s="204">
        <v>57</v>
      </c>
      <c r="D24" s="202">
        <v>4.8</v>
      </c>
      <c r="E24" s="202"/>
      <c r="F24" s="204">
        <v>67</v>
      </c>
      <c r="G24" s="202">
        <v>5.6</v>
      </c>
      <c r="H24" s="202"/>
      <c r="I24" s="204">
        <v>58</v>
      </c>
      <c r="J24" s="202">
        <v>2.4</v>
      </c>
      <c r="K24" s="202"/>
      <c r="L24" s="204">
        <v>55</v>
      </c>
      <c r="M24" s="202">
        <v>3.4</v>
      </c>
      <c r="N24" s="202"/>
      <c r="O24" s="204">
        <v>58</v>
      </c>
      <c r="P24" s="202">
        <v>4</v>
      </c>
    </row>
    <row r="25" spans="1:16" x14ac:dyDescent="0.3">
      <c r="A25" s="211" t="s">
        <v>222</v>
      </c>
      <c r="B25" s="3"/>
      <c r="D25" s="212"/>
      <c r="E25" s="212"/>
      <c r="G25" s="212"/>
      <c r="H25" s="212"/>
      <c r="J25" s="214"/>
      <c r="K25" s="214"/>
      <c r="M25" s="214"/>
      <c r="N25" s="214"/>
      <c r="P25" s="214"/>
    </row>
    <row r="26" spans="1:16" x14ac:dyDescent="0.3">
      <c r="A26" s="3" t="s">
        <v>215</v>
      </c>
      <c r="B26" s="3"/>
      <c r="C26" s="203">
        <f>C6+C11</f>
        <v>2139</v>
      </c>
      <c r="D26" s="202">
        <v>-0.3</v>
      </c>
      <c r="E26" s="202"/>
      <c r="F26" s="203">
        <v>2000</v>
      </c>
      <c r="G26" s="202">
        <v>0.2</v>
      </c>
      <c r="H26" s="202"/>
      <c r="I26" s="203">
        <v>2130</v>
      </c>
      <c r="J26" s="202">
        <v>1.1000000000000001</v>
      </c>
      <c r="K26" s="202"/>
      <c r="L26" s="203">
        <v>2845</v>
      </c>
      <c r="M26" s="202">
        <v>-0.4</v>
      </c>
      <c r="N26" s="202"/>
      <c r="O26" s="203">
        <v>9114</v>
      </c>
      <c r="P26" s="202">
        <v>0.1</v>
      </c>
    </row>
    <row r="27" spans="1:16" x14ac:dyDescent="0.3">
      <c r="A27" s="3" t="s">
        <v>216</v>
      </c>
      <c r="B27" s="3"/>
      <c r="C27" s="203">
        <f>C7+C12</f>
        <v>3770243</v>
      </c>
      <c r="D27" s="202">
        <v>4.5</v>
      </c>
      <c r="E27" s="202"/>
      <c r="F27" s="203">
        <v>2710610</v>
      </c>
      <c r="G27" s="202">
        <v>-0.2</v>
      </c>
      <c r="H27" s="202"/>
      <c r="I27" s="203">
        <v>2416703</v>
      </c>
      <c r="J27" s="202">
        <v>-1.9</v>
      </c>
      <c r="K27" s="202"/>
      <c r="L27" s="203">
        <v>2552788</v>
      </c>
      <c r="M27" s="202">
        <v>-4.4000000000000004</v>
      </c>
      <c r="N27" s="202"/>
      <c r="O27" s="203">
        <v>11450344</v>
      </c>
      <c r="P27" s="202">
        <v>-0.1</v>
      </c>
    </row>
    <row r="28" spans="1:16" x14ac:dyDescent="0.3">
      <c r="A28" s="3" t="s">
        <v>217</v>
      </c>
      <c r="B28" s="3"/>
      <c r="C28" s="203">
        <f>C27/C26</f>
        <v>1762.619448340346</v>
      </c>
      <c r="D28" s="202">
        <v>4.8</v>
      </c>
      <c r="E28" s="202"/>
      <c r="F28" s="203">
        <f>F27/F26</f>
        <v>1355.3050000000001</v>
      </c>
      <c r="G28" s="202">
        <v>-0.4</v>
      </c>
      <c r="H28" s="202"/>
      <c r="I28" s="203">
        <f>I27/I26</f>
        <v>1134.6023474178403</v>
      </c>
      <c r="J28" s="202">
        <v>-3</v>
      </c>
      <c r="K28" s="202"/>
      <c r="L28" s="203">
        <f>L27/L26</f>
        <v>897.28927943760982</v>
      </c>
      <c r="M28" s="202">
        <v>-4</v>
      </c>
      <c r="N28" s="202"/>
      <c r="O28" s="203">
        <f>O27/O26</f>
        <v>1256.3467193328945</v>
      </c>
      <c r="P28" s="202">
        <v>-0.2</v>
      </c>
    </row>
    <row r="29" spans="1:16" x14ac:dyDescent="0.3">
      <c r="A29" s="3" t="s">
        <v>218</v>
      </c>
      <c r="B29" s="3"/>
      <c r="C29" s="203">
        <v>234</v>
      </c>
      <c r="D29" s="202">
        <v>4.5</v>
      </c>
      <c r="E29" s="202"/>
      <c r="F29" s="204">
        <v>232</v>
      </c>
      <c r="G29" s="202">
        <v>-0.2</v>
      </c>
      <c r="H29" s="202"/>
      <c r="I29" s="204">
        <v>176</v>
      </c>
      <c r="J29" s="202">
        <v>-1.9</v>
      </c>
      <c r="K29" s="202"/>
      <c r="L29" s="204">
        <v>133</v>
      </c>
      <c r="M29" s="202">
        <v>-4.4000000000000004</v>
      </c>
      <c r="N29" s="202"/>
      <c r="O29" s="204">
        <v>188</v>
      </c>
      <c r="P29" s="202">
        <v>-0.1</v>
      </c>
    </row>
    <row r="30" spans="1:16" x14ac:dyDescent="0.3">
      <c r="A30" s="211" t="s">
        <v>223</v>
      </c>
      <c r="B30" s="3"/>
      <c r="C30" s="204"/>
      <c r="D30" s="212"/>
      <c r="E30" s="212"/>
      <c r="G30" s="212"/>
      <c r="H30" s="212"/>
      <c r="J30" s="214"/>
      <c r="K30" s="214"/>
      <c r="M30" s="214"/>
      <c r="N30" s="214"/>
      <c r="P30" s="214"/>
    </row>
    <row r="31" spans="1:16" x14ac:dyDescent="0.3">
      <c r="A31" s="3" t="s">
        <v>215</v>
      </c>
      <c r="B31" s="3"/>
      <c r="C31" s="203">
        <f>C21+C16+C11+C6</f>
        <v>5594</v>
      </c>
      <c r="D31" s="202">
        <v>-1.2</v>
      </c>
      <c r="E31" s="202"/>
      <c r="F31" s="203">
        <v>4980</v>
      </c>
      <c r="G31" s="202">
        <v>-1.5</v>
      </c>
      <c r="H31" s="202"/>
      <c r="I31" s="203">
        <v>5946</v>
      </c>
      <c r="J31" s="202">
        <v>-1.3</v>
      </c>
      <c r="K31" s="202"/>
      <c r="L31" s="203">
        <v>8814</v>
      </c>
      <c r="M31" s="202">
        <v>-2.6</v>
      </c>
      <c r="N31" s="202"/>
      <c r="O31" s="203">
        <v>25334</v>
      </c>
      <c r="P31" s="202">
        <v>-1.8</v>
      </c>
    </row>
    <row r="32" spans="1:16" x14ac:dyDescent="0.3">
      <c r="A32" s="3" t="s">
        <v>216</v>
      </c>
      <c r="B32" s="3"/>
      <c r="C32" s="203">
        <f>C22+C17+C12+C7</f>
        <v>5131848</v>
      </c>
      <c r="D32" s="202">
        <v>3.8</v>
      </c>
      <c r="E32" s="202"/>
      <c r="F32" s="203">
        <v>3870042</v>
      </c>
      <c r="G32" s="202">
        <v>0.5</v>
      </c>
      <c r="H32" s="202"/>
      <c r="I32" s="203">
        <v>3751766</v>
      </c>
      <c r="J32" s="202">
        <v>-1.2</v>
      </c>
      <c r="K32" s="202"/>
      <c r="L32" s="203">
        <v>4566935</v>
      </c>
      <c r="M32" s="202">
        <v>-2.6</v>
      </c>
      <c r="N32" s="202"/>
      <c r="O32" s="203">
        <v>17320591</v>
      </c>
      <c r="P32" s="202">
        <v>0.3</v>
      </c>
    </row>
    <row r="33" spans="1:16" x14ac:dyDescent="0.3">
      <c r="A33" s="3" t="s">
        <v>217</v>
      </c>
      <c r="B33" s="3"/>
      <c r="C33" s="205">
        <f>C32/C31</f>
        <v>917.3843403646764</v>
      </c>
      <c r="D33" s="202">
        <v>5.0999999999999996</v>
      </c>
      <c r="E33" s="202"/>
      <c r="F33" s="205">
        <f>F32/F31</f>
        <v>777.11686746987948</v>
      </c>
      <c r="G33" s="202">
        <v>2</v>
      </c>
      <c r="H33" s="202"/>
      <c r="I33" s="205">
        <f>I32/I31</f>
        <v>630.97309115371684</v>
      </c>
      <c r="J33" s="202">
        <v>0.2</v>
      </c>
      <c r="K33" s="202"/>
      <c r="L33" s="205">
        <f>L32/L31</f>
        <v>518.14556387565233</v>
      </c>
      <c r="M33" s="202">
        <v>0</v>
      </c>
      <c r="N33" s="202"/>
      <c r="O33" s="205">
        <f>O32/O31</f>
        <v>683.68954764348302</v>
      </c>
      <c r="P33" s="202">
        <v>2.1</v>
      </c>
    </row>
    <row r="34" spans="1:16" x14ac:dyDescent="0.3">
      <c r="A34" s="206" t="s">
        <v>218</v>
      </c>
      <c r="B34" s="239"/>
      <c r="C34" s="239">
        <v>318</v>
      </c>
      <c r="D34" s="241">
        <v>3.8</v>
      </c>
      <c r="E34" s="241"/>
      <c r="F34" s="239">
        <v>332</v>
      </c>
      <c r="G34" s="241">
        <v>0.5</v>
      </c>
      <c r="H34" s="241"/>
      <c r="I34" s="239">
        <v>273</v>
      </c>
      <c r="J34" s="241">
        <v>-1.2</v>
      </c>
      <c r="K34" s="241"/>
      <c r="L34" s="239">
        <v>237</v>
      </c>
      <c r="M34" s="241">
        <v>-2.6</v>
      </c>
      <c r="N34" s="241"/>
      <c r="O34" s="239">
        <v>285</v>
      </c>
      <c r="P34" s="242">
        <v>0.3</v>
      </c>
    </row>
    <row r="35" spans="1:16" x14ac:dyDescent="0.3">
      <c r="A35" s="4" t="s">
        <v>224</v>
      </c>
      <c r="G35" s="213"/>
      <c r="H35" s="213"/>
      <c r="J35" s="213"/>
      <c r="K35" s="213"/>
      <c r="M35" s="213"/>
      <c r="N35" s="213"/>
      <c r="P35" s="213"/>
    </row>
    <row r="36" spans="1:16" x14ac:dyDescent="0.3">
      <c r="J36" s="213"/>
      <c r="K36" s="213"/>
      <c r="M36" s="213"/>
      <c r="N36" s="213"/>
      <c r="P36" s="213"/>
    </row>
  </sheetData>
  <mergeCells count="5">
    <mergeCell ref="C3:D3"/>
    <mergeCell ref="F3:G3"/>
    <mergeCell ref="I3:J3"/>
    <mergeCell ref="L3:M3"/>
    <mergeCell ref="O3:P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63A17-BF43-4087-B324-3502ACE11BBB}">
  <dimension ref="A1:D30"/>
  <sheetViews>
    <sheetView zoomScale="70" zoomScaleNormal="70" workbookViewId="0">
      <selection activeCell="A2" sqref="A2"/>
    </sheetView>
  </sheetViews>
  <sheetFormatPr defaultColWidth="34.36328125" defaultRowHeight="13" x14ac:dyDescent="0.3"/>
  <cols>
    <col min="1" max="1" width="25.453125" style="4" customWidth="1"/>
    <col min="2" max="4" width="19.1796875" style="4" customWidth="1"/>
    <col min="5" max="16384" width="34.36328125" style="4"/>
  </cols>
  <sheetData>
    <row r="1" spans="1:4" x14ac:dyDescent="0.3">
      <c r="A1" s="3" t="s">
        <v>255</v>
      </c>
    </row>
    <row r="2" spans="1:4" x14ac:dyDescent="0.3">
      <c r="A2" s="240"/>
      <c r="B2" s="240"/>
      <c r="C2" s="240"/>
      <c r="D2" s="240"/>
    </row>
    <row r="3" spans="1:4" x14ac:dyDescent="0.3">
      <c r="A3" s="244"/>
      <c r="B3" s="246" t="s">
        <v>226</v>
      </c>
      <c r="C3" s="246" t="s">
        <v>227</v>
      </c>
      <c r="D3" s="246" t="s">
        <v>228</v>
      </c>
    </row>
    <row r="4" spans="1:4" ht="39.5" customHeight="1" x14ac:dyDescent="0.3">
      <c r="A4" s="243"/>
      <c r="B4" s="247"/>
      <c r="C4" s="247"/>
      <c r="D4" s="247"/>
    </row>
    <row r="5" spans="1:4" x14ac:dyDescent="0.3">
      <c r="A5" s="206"/>
      <c r="B5" s="245" t="s">
        <v>229</v>
      </c>
      <c r="C5" s="245" t="s">
        <v>230</v>
      </c>
      <c r="D5" s="245" t="s">
        <v>231</v>
      </c>
    </row>
    <row r="6" spans="1:4" x14ac:dyDescent="0.3">
      <c r="A6" s="3"/>
      <c r="B6" s="3"/>
      <c r="C6" s="3"/>
      <c r="D6" s="3"/>
    </row>
    <row r="7" spans="1:4" x14ac:dyDescent="0.3">
      <c r="A7" s="3" t="s">
        <v>232</v>
      </c>
      <c r="B7" s="202">
        <v>21.5</v>
      </c>
      <c r="C7" s="203">
        <v>5539</v>
      </c>
      <c r="D7" s="203">
        <v>3716919</v>
      </c>
    </row>
    <row r="8" spans="1:4" x14ac:dyDescent="0.3">
      <c r="A8" s="2" t="s">
        <v>233</v>
      </c>
      <c r="B8" s="202">
        <v>15.5</v>
      </c>
      <c r="C8" s="203">
        <v>3367</v>
      </c>
      <c r="D8" s="203">
        <v>2688010</v>
      </c>
    </row>
    <row r="9" spans="1:4" x14ac:dyDescent="0.3">
      <c r="A9" s="2" t="s">
        <v>234</v>
      </c>
      <c r="B9" s="202">
        <v>3.8</v>
      </c>
      <c r="C9" s="203">
        <v>1928</v>
      </c>
      <c r="D9" s="203">
        <v>660241</v>
      </c>
    </row>
    <row r="10" spans="1:4" x14ac:dyDescent="0.3">
      <c r="A10" s="2" t="s">
        <v>235</v>
      </c>
      <c r="B10" s="202">
        <v>2.1</v>
      </c>
      <c r="C10" s="203">
        <v>244</v>
      </c>
      <c r="D10" s="203">
        <v>368668</v>
      </c>
    </row>
    <row r="11" spans="1:4" x14ac:dyDescent="0.3">
      <c r="A11" s="2" t="s">
        <v>236</v>
      </c>
      <c r="B11" s="202">
        <v>0.3</v>
      </c>
      <c r="C11" s="203">
        <v>177</v>
      </c>
      <c r="D11" s="203">
        <v>43960</v>
      </c>
    </row>
    <row r="12" spans="1:4" x14ac:dyDescent="0.3">
      <c r="A12" s="3" t="s">
        <v>237</v>
      </c>
      <c r="B12" s="202">
        <v>18.3</v>
      </c>
      <c r="C12" s="203">
        <v>4138</v>
      </c>
      <c r="D12" s="203">
        <v>3177275</v>
      </c>
    </row>
    <row r="13" spans="1:4" x14ac:dyDescent="0.3">
      <c r="A13" s="2" t="s">
        <v>238</v>
      </c>
      <c r="B13" s="202">
        <v>11.1</v>
      </c>
      <c r="C13" s="203">
        <v>2208</v>
      </c>
      <c r="D13" s="203">
        <v>1919952</v>
      </c>
    </row>
    <row r="14" spans="1:4" x14ac:dyDescent="0.3">
      <c r="A14" s="2" t="s">
        <v>239</v>
      </c>
      <c r="B14" s="202">
        <v>5</v>
      </c>
      <c r="C14" s="203">
        <v>1519</v>
      </c>
      <c r="D14" s="203">
        <v>863809</v>
      </c>
    </row>
    <row r="15" spans="1:4" x14ac:dyDescent="0.3">
      <c r="A15" s="2" t="s">
        <v>240</v>
      </c>
      <c r="B15" s="202">
        <v>2.2999999999999998</v>
      </c>
      <c r="C15" s="203">
        <v>411</v>
      </c>
      <c r="D15" s="203">
        <v>393514</v>
      </c>
    </row>
    <row r="16" spans="1:4" x14ac:dyDescent="0.3">
      <c r="A16" s="3" t="s">
        <v>241</v>
      </c>
      <c r="B16" s="202">
        <v>18.2</v>
      </c>
      <c r="C16" s="203">
        <v>5224</v>
      </c>
      <c r="D16" s="203">
        <v>3153665</v>
      </c>
    </row>
    <row r="17" spans="1:4" x14ac:dyDescent="0.3">
      <c r="A17" s="2" t="s">
        <v>242</v>
      </c>
      <c r="B17" s="202">
        <v>6.2</v>
      </c>
      <c r="C17" s="203">
        <v>1707</v>
      </c>
      <c r="D17" s="203">
        <v>1066092</v>
      </c>
    </row>
    <row r="18" spans="1:4" x14ac:dyDescent="0.3">
      <c r="A18" s="2" t="s">
        <v>243</v>
      </c>
      <c r="B18" s="202">
        <v>3.6</v>
      </c>
      <c r="C18" s="203">
        <v>973</v>
      </c>
      <c r="D18" s="203">
        <v>619414</v>
      </c>
    </row>
    <row r="19" spans="1:4" x14ac:dyDescent="0.3">
      <c r="A19" s="2" t="s">
        <v>244</v>
      </c>
      <c r="B19" s="202">
        <v>8.5</v>
      </c>
      <c r="C19" s="203">
        <v>2544</v>
      </c>
      <c r="D19" s="203">
        <v>1468159</v>
      </c>
    </row>
    <row r="20" spans="1:4" x14ac:dyDescent="0.3">
      <c r="A20" s="3" t="s">
        <v>245</v>
      </c>
      <c r="B20" s="202">
        <v>11.5</v>
      </c>
      <c r="C20" s="203">
        <v>1822</v>
      </c>
      <c r="D20" s="203">
        <v>1986504</v>
      </c>
    </row>
    <row r="21" spans="1:4" x14ac:dyDescent="0.3">
      <c r="A21" s="3" t="s">
        <v>246</v>
      </c>
      <c r="B21" s="202">
        <v>3.4</v>
      </c>
      <c r="C21" s="203">
        <v>661</v>
      </c>
      <c r="D21" s="203">
        <v>584121</v>
      </c>
    </row>
    <row r="22" spans="1:4" x14ac:dyDescent="0.3">
      <c r="A22" s="3" t="s">
        <v>247</v>
      </c>
      <c r="B22" s="202">
        <v>3.1</v>
      </c>
      <c r="C22" s="203">
        <v>795</v>
      </c>
      <c r="D22" s="203">
        <v>537273</v>
      </c>
    </row>
    <row r="23" spans="1:4" x14ac:dyDescent="0.3">
      <c r="A23" s="3" t="s">
        <v>248</v>
      </c>
      <c r="B23" s="202">
        <v>2.9</v>
      </c>
      <c r="C23" s="203">
        <v>161</v>
      </c>
      <c r="D23" s="203">
        <v>503117</v>
      </c>
    </row>
    <row r="24" spans="1:4" x14ac:dyDescent="0.3">
      <c r="A24" s="3" t="s">
        <v>249</v>
      </c>
      <c r="B24" s="202">
        <v>2.5</v>
      </c>
      <c r="C24" s="203">
        <v>1105</v>
      </c>
      <c r="D24" s="203">
        <v>434243</v>
      </c>
    </row>
    <row r="25" spans="1:4" x14ac:dyDescent="0.3">
      <c r="A25" s="3" t="s">
        <v>250</v>
      </c>
      <c r="B25" s="202">
        <v>2.2999999999999998</v>
      </c>
      <c r="C25" s="203">
        <v>600</v>
      </c>
      <c r="D25" s="203">
        <v>391453</v>
      </c>
    </row>
    <row r="26" spans="1:4" x14ac:dyDescent="0.3">
      <c r="A26" s="3" t="s">
        <v>251</v>
      </c>
      <c r="B26" s="202">
        <v>1.6</v>
      </c>
      <c r="C26" s="203">
        <v>384</v>
      </c>
      <c r="D26" s="203">
        <v>278775</v>
      </c>
    </row>
    <row r="27" spans="1:4" x14ac:dyDescent="0.3">
      <c r="A27" s="3" t="s">
        <v>252</v>
      </c>
      <c r="B27" s="202">
        <v>0.9</v>
      </c>
      <c r="C27" s="203">
        <v>348</v>
      </c>
      <c r="D27" s="203">
        <v>147270</v>
      </c>
    </row>
    <row r="28" spans="1:4" x14ac:dyDescent="0.3">
      <c r="A28" s="3" t="s">
        <v>253</v>
      </c>
      <c r="B28" s="202">
        <v>0.6</v>
      </c>
      <c r="C28" s="203">
        <v>84</v>
      </c>
      <c r="D28" s="203">
        <v>99041</v>
      </c>
    </row>
    <row r="29" spans="1:4" x14ac:dyDescent="0.3">
      <c r="A29" s="206"/>
      <c r="B29" s="207"/>
      <c r="C29" s="208"/>
      <c r="D29" s="209"/>
    </row>
    <row r="30" spans="1:4" x14ac:dyDescent="0.3">
      <c r="A30" s="3" t="s">
        <v>254</v>
      </c>
      <c r="D30" s="210"/>
    </row>
  </sheetData>
  <mergeCells count="4">
    <mergeCell ref="A3:A4"/>
    <mergeCell ref="B3:B4"/>
    <mergeCell ref="C3:C4"/>
    <mergeCell ref="D3:D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B0962-AFD5-491F-85CB-37E30CA95C92}">
  <dimension ref="A3:O23"/>
  <sheetViews>
    <sheetView zoomScale="70" zoomScaleNormal="70" workbookViewId="0">
      <selection activeCell="B1" sqref="B1"/>
    </sheetView>
  </sheetViews>
  <sheetFormatPr defaultColWidth="9.6328125" defaultRowHeight="13" x14ac:dyDescent="0.3"/>
  <cols>
    <col min="1" max="1" width="36.81640625" style="225" bestFit="1" customWidth="1"/>
    <col min="2" max="16384" width="9.6328125" style="225"/>
  </cols>
  <sheetData>
    <row r="3" spans="1:15" x14ac:dyDescent="0.3">
      <c r="A3" s="225" t="s">
        <v>256</v>
      </c>
      <c r="C3" s="225" t="s">
        <v>257</v>
      </c>
      <c r="D3" s="225" t="s">
        <v>258</v>
      </c>
      <c r="E3" s="225" t="s">
        <v>259</v>
      </c>
      <c r="F3" s="225" t="s">
        <v>260</v>
      </c>
      <c r="G3" s="225" t="s">
        <v>261</v>
      </c>
      <c r="H3" s="225" t="s">
        <v>262</v>
      </c>
      <c r="I3" s="225" t="s">
        <v>263</v>
      </c>
      <c r="J3" s="225" t="s">
        <v>264</v>
      </c>
      <c r="K3" s="225" t="s">
        <v>265</v>
      </c>
      <c r="L3" s="225" t="s">
        <v>266</v>
      </c>
      <c r="M3" s="225" t="s">
        <v>267</v>
      </c>
      <c r="N3" s="225" t="s">
        <v>268</v>
      </c>
      <c r="O3" s="225" t="s">
        <v>269</v>
      </c>
    </row>
    <row r="4" spans="1:15" x14ac:dyDescent="0.3">
      <c r="A4" s="225" t="s">
        <v>270</v>
      </c>
      <c r="B4" s="225" t="s">
        <v>271</v>
      </c>
      <c r="C4" s="225" t="s">
        <v>271</v>
      </c>
      <c r="D4" s="225" t="s">
        <v>271</v>
      </c>
      <c r="E4" s="225" t="s">
        <v>271</v>
      </c>
      <c r="F4" s="225" t="s">
        <v>271</v>
      </c>
      <c r="G4" s="225" t="s">
        <v>271</v>
      </c>
      <c r="H4" s="225" t="s">
        <v>271</v>
      </c>
      <c r="I4" s="225" t="s">
        <v>271</v>
      </c>
      <c r="J4" s="225" t="s">
        <v>271</v>
      </c>
      <c r="K4" s="225" t="s">
        <v>271</v>
      </c>
      <c r="L4" s="225" t="s">
        <v>271</v>
      </c>
      <c r="M4" s="225" t="s">
        <v>271</v>
      </c>
      <c r="N4" s="225" t="s">
        <v>271</v>
      </c>
      <c r="O4" s="225" t="s">
        <v>271</v>
      </c>
    </row>
    <row r="5" spans="1:15" x14ac:dyDescent="0.3">
      <c r="A5" s="225" t="s">
        <v>272</v>
      </c>
      <c r="B5" s="225" t="s">
        <v>271</v>
      </c>
      <c r="C5" s="225">
        <v>99</v>
      </c>
      <c r="D5" s="225">
        <v>101.9</v>
      </c>
      <c r="E5" s="225">
        <v>109.6</v>
      </c>
      <c r="F5" s="225">
        <v>96.8</v>
      </c>
      <c r="G5" s="225">
        <v>123.2</v>
      </c>
      <c r="H5" s="225">
        <v>90.3</v>
      </c>
      <c r="I5" s="225">
        <v>87.1</v>
      </c>
      <c r="J5" s="225">
        <v>96.7</v>
      </c>
      <c r="K5" s="225">
        <v>93.1</v>
      </c>
      <c r="L5" s="225">
        <v>102.2</v>
      </c>
      <c r="M5" s="225">
        <v>107.8</v>
      </c>
      <c r="N5" s="225">
        <v>109.7</v>
      </c>
      <c r="O5" s="225">
        <v>100.9</v>
      </c>
    </row>
    <row r="6" spans="1:15" x14ac:dyDescent="0.3">
      <c r="A6" s="225" t="s">
        <v>207</v>
      </c>
      <c r="B6" s="225" t="s">
        <v>271</v>
      </c>
      <c r="C6" s="225">
        <v>105.1</v>
      </c>
      <c r="D6" s="225">
        <v>104.3</v>
      </c>
      <c r="E6" s="225">
        <v>113.8</v>
      </c>
      <c r="F6" s="225">
        <v>98.7</v>
      </c>
      <c r="G6" s="225">
        <v>124.7</v>
      </c>
      <c r="H6" s="225">
        <v>101.5</v>
      </c>
      <c r="I6" s="225">
        <v>91.6</v>
      </c>
      <c r="J6" s="225">
        <v>104.3</v>
      </c>
      <c r="K6" s="225">
        <v>103.3</v>
      </c>
      <c r="L6" s="225">
        <v>105.4</v>
      </c>
      <c r="M6" s="225">
        <v>105.4</v>
      </c>
      <c r="N6" s="225">
        <v>110.8</v>
      </c>
      <c r="O6" s="225">
        <v>106.4</v>
      </c>
    </row>
    <row r="7" spans="1:15" x14ac:dyDescent="0.3">
      <c r="A7" s="225" t="s">
        <v>273</v>
      </c>
      <c r="B7" s="225" t="s">
        <v>271</v>
      </c>
      <c r="C7" s="225">
        <v>106.6</v>
      </c>
      <c r="D7" s="225">
        <v>105.5</v>
      </c>
      <c r="E7" s="225">
        <v>114.7</v>
      </c>
      <c r="F7" s="225">
        <v>105</v>
      </c>
      <c r="G7" s="225">
        <v>129.19999999999999</v>
      </c>
      <c r="H7" s="225">
        <v>105.1</v>
      </c>
      <c r="I7" s="225">
        <v>94.2</v>
      </c>
      <c r="J7" s="225">
        <v>112</v>
      </c>
      <c r="K7" s="225">
        <v>107.9</v>
      </c>
      <c r="L7" s="225">
        <v>106.8</v>
      </c>
      <c r="M7" s="225">
        <v>106.1</v>
      </c>
      <c r="N7" s="225">
        <v>111</v>
      </c>
      <c r="O7" s="225">
        <v>107.3</v>
      </c>
    </row>
    <row r="8" spans="1:15" x14ac:dyDescent="0.3">
      <c r="A8" s="225" t="s">
        <v>274</v>
      </c>
      <c r="B8" s="225" t="s">
        <v>271</v>
      </c>
      <c r="C8" s="225">
        <v>97.1</v>
      </c>
      <c r="D8" s="225">
        <v>95.8</v>
      </c>
      <c r="E8" s="225">
        <v>103</v>
      </c>
      <c r="F8" s="225">
        <v>93.4</v>
      </c>
      <c r="G8" s="225">
        <v>119.4</v>
      </c>
      <c r="H8" s="225">
        <v>97</v>
      </c>
      <c r="I8" s="225">
        <v>86.7</v>
      </c>
      <c r="J8" s="225">
        <v>97.8</v>
      </c>
      <c r="K8" s="225">
        <v>92.8</v>
      </c>
      <c r="L8" s="225">
        <v>96.6</v>
      </c>
      <c r="M8" s="225">
        <v>96.6</v>
      </c>
      <c r="N8" s="225">
        <v>98.9</v>
      </c>
      <c r="O8" s="225">
        <v>96.5</v>
      </c>
    </row>
    <row r="9" spans="1:15" x14ac:dyDescent="0.3">
      <c r="A9" s="225" t="s">
        <v>275</v>
      </c>
      <c r="B9" s="225" t="s">
        <v>271</v>
      </c>
      <c r="C9" s="225">
        <v>106.8</v>
      </c>
      <c r="D9" s="225">
        <v>104.5</v>
      </c>
      <c r="E9" s="225">
        <v>111.6</v>
      </c>
      <c r="F9" s="225">
        <v>104.4</v>
      </c>
      <c r="G9" s="225">
        <v>125.6</v>
      </c>
      <c r="H9" s="225">
        <v>105.8</v>
      </c>
      <c r="I9" s="225">
        <v>93.5</v>
      </c>
      <c r="J9" s="225">
        <v>118.3</v>
      </c>
      <c r="K9" s="225">
        <v>113.7</v>
      </c>
      <c r="L9" s="225">
        <v>105.7</v>
      </c>
      <c r="M9" s="225">
        <v>104.6</v>
      </c>
      <c r="N9" s="225">
        <v>109.6</v>
      </c>
      <c r="O9" s="225">
        <v>108.1</v>
      </c>
    </row>
    <row r="10" spans="1:15" x14ac:dyDescent="0.3">
      <c r="A10" s="225" t="s">
        <v>276</v>
      </c>
      <c r="B10" s="225" t="s">
        <v>271</v>
      </c>
      <c r="C10" s="225">
        <v>124.8</v>
      </c>
      <c r="D10" s="225">
        <v>125.1</v>
      </c>
      <c r="E10" s="225">
        <v>139</v>
      </c>
      <c r="F10" s="225">
        <v>131</v>
      </c>
      <c r="G10" s="225">
        <v>149.9</v>
      </c>
      <c r="H10" s="225">
        <v>125.1</v>
      </c>
      <c r="I10" s="225">
        <v>109.8</v>
      </c>
      <c r="J10" s="225">
        <v>135.5</v>
      </c>
      <c r="K10" s="225">
        <v>137.6</v>
      </c>
      <c r="L10" s="225">
        <v>132.30000000000001</v>
      </c>
      <c r="M10" s="225">
        <v>132.9</v>
      </c>
      <c r="N10" s="225">
        <v>138.9</v>
      </c>
      <c r="O10" s="225">
        <v>125.8</v>
      </c>
    </row>
    <row r="11" spans="1:15" x14ac:dyDescent="0.3">
      <c r="A11" s="225" t="s">
        <v>277</v>
      </c>
      <c r="B11" s="225" t="s">
        <v>271</v>
      </c>
      <c r="C11" s="225">
        <v>99.5</v>
      </c>
      <c r="D11" s="225">
        <v>99.8</v>
      </c>
      <c r="E11" s="225">
        <v>110.2</v>
      </c>
      <c r="F11" s="225">
        <v>74.8</v>
      </c>
      <c r="G11" s="225">
        <v>107.4</v>
      </c>
      <c r="H11" s="225">
        <v>87.8</v>
      </c>
      <c r="I11" s="225">
        <v>81.8</v>
      </c>
      <c r="J11" s="225">
        <v>75.099999999999994</v>
      </c>
      <c r="K11" s="225">
        <v>85.4</v>
      </c>
      <c r="L11" s="225">
        <v>100</v>
      </c>
      <c r="M11" s="225">
        <v>102.9</v>
      </c>
      <c r="N11" s="225">
        <v>110.2</v>
      </c>
      <c r="O11" s="225">
        <v>103</v>
      </c>
    </row>
    <row r="12" spans="1:15" x14ac:dyDescent="0.3">
      <c r="A12" s="225" t="s">
        <v>278</v>
      </c>
      <c r="B12" s="225" t="s">
        <v>271</v>
      </c>
      <c r="C12" s="225">
        <v>91.6</v>
      </c>
      <c r="D12" s="225">
        <v>94.8</v>
      </c>
      <c r="E12" s="225">
        <v>100.5</v>
      </c>
      <c r="F12" s="225">
        <v>86.6</v>
      </c>
      <c r="G12" s="225">
        <v>113.1</v>
      </c>
      <c r="H12" s="225">
        <v>78.2</v>
      </c>
      <c r="I12" s="225">
        <v>80.400000000000006</v>
      </c>
      <c r="J12" s="225">
        <v>86.7</v>
      </c>
      <c r="K12" s="225">
        <v>81.900000000000006</v>
      </c>
      <c r="L12" s="225">
        <v>95.3</v>
      </c>
      <c r="M12" s="225">
        <v>102.5</v>
      </c>
      <c r="N12" s="225">
        <v>106.5</v>
      </c>
      <c r="O12" s="225">
        <v>92.7</v>
      </c>
    </row>
    <row r="13" spans="1:15" x14ac:dyDescent="0.3">
      <c r="A13" s="225" t="s">
        <v>279</v>
      </c>
      <c r="B13" s="225" t="s">
        <v>271</v>
      </c>
      <c r="C13" s="225">
        <v>70</v>
      </c>
      <c r="D13" s="225">
        <v>87</v>
      </c>
      <c r="E13" s="225">
        <v>89.9</v>
      </c>
      <c r="F13" s="225">
        <v>83.8</v>
      </c>
      <c r="G13" s="225">
        <v>96.6</v>
      </c>
      <c r="H13" s="225">
        <v>67.8</v>
      </c>
      <c r="I13" s="225">
        <v>86.1</v>
      </c>
      <c r="J13" s="225">
        <v>84.8</v>
      </c>
      <c r="K13" s="225">
        <v>80.5</v>
      </c>
      <c r="L13" s="225">
        <v>85.7</v>
      </c>
      <c r="M13" s="225">
        <v>92.1</v>
      </c>
      <c r="N13" s="225">
        <v>89.3</v>
      </c>
      <c r="O13" s="225">
        <v>71.599999999999994</v>
      </c>
    </row>
    <row r="14" spans="1:15" x14ac:dyDescent="0.3">
      <c r="A14" s="225" t="s">
        <v>280</v>
      </c>
      <c r="B14" s="225" t="s">
        <v>271</v>
      </c>
      <c r="C14" s="225">
        <v>194.6</v>
      </c>
      <c r="D14" s="225">
        <v>255</v>
      </c>
      <c r="E14" s="225">
        <v>276.39999999999998</v>
      </c>
      <c r="F14" s="225">
        <v>335.8</v>
      </c>
      <c r="G14" s="225">
        <v>398</v>
      </c>
      <c r="H14" s="225">
        <v>164.4</v>
      </c>
      <c r="I14" s="225">
        <v>146.9</v>
      </c>
      <c r="J14" s="225">
        <v>188.9</v>
      </c>
      <c r="K14" s="225">
        <v>151.30000000000001</v>
      </c>
      <c r="L14" s="225">
        <v>233.8</v>
      </c>
      <c r="M14" s="225">
        <v>333</v>
      </c>
      <c r="N14" s="225">
        <v>206.5</v>
      </c>
      <c r="O14" s="225">
        <v>234.9</v>
      </c>
    </row>
    <row r="17" spans="1:14" x14ac:dyDescent="0.3">
      <c r="A17" s="248"/>
      <c r="B17" s="225" t="s">
        <v>257</v>
      </c>
      <c r="C17" s="225" t="s">
        <v>258</v>
      </c>
      <c r="D17" s="225" t="s">
        <v>259</v>
      </c>
      <c r="E17" s="225" t="s">
        <v>260</v>
      </c>
      <c r="F17" s="225" t="s">
        <v>261</v>
      </c>
      <c r="G17" s="225" t="s">
        <v>262</v>
      </c>
      <c r="H17" s="225" t="s">
        <v>263</v>
      </c>
      <c r="I17" s="225" t="s">
        <v>264</v>
      </c>
      <c r="J17" s="225" t="s">
        <v>265</v>
      </c>
      <c r="K17" s="225" t="s">
        <v>266</v>
      </c>
      <c r="L17" s="225" t="s">
        <v>267</v>
      </c>
      <c r="M17" s="225" t="s">
        <v>268</v>
      </c>
      <c r="N17" s="225" t="s">
        <v>269</v>
      </c>
    </row>
    <row r="18" spans="1:14" x14ac:dyDescent="0.3">
      <c r="A18" s="225" t="s">
        <v>207</v>
      </c>
      <c r="B18" s="225">
        <v>105.1</v>
      </c>
      <c r="C18" s="225">
        <v>104.3</v>
      </c>
      <c r="D18" s="225">
        <v>113.8</v>
      </c>
      <c r="E18" s="225">
        <v>98.7</v>
      </c>
      <c r="F18" s="225">
        <v>124.7</v>
      </c>
      <c r="G18" s="225">
        <v>101.5</v>
      </c>
      <c r="H18" s="225">
        <v>91.6</v>
      </c>
      <c r="I18" s="225">
        <v>104.3</v>
      </c>
      <c r="J18" s="225">
        <v>103.3</v>
      </c>
      <c r="K18" s="225">
        <v>105.4</v>
      </c>
      <c r="L18" s="225">
        <v>105.4</v>
      </c>
      <c r="M18" s="225">
        <v>110.8</v>
      </c>
      <c r="N18" s="225">
        <v>106.4</v>
      </c>
    </row>
    <row r="19" spans="1:14" x14ac:dyDescent="0.3">
      <c r="A19" s="225" t="s">
        <v>273</v>
      </c>
      <c r="B19" s="225">
        <v>106.6</v>
      </c>
      <c r="C19" s="225">
        <v>105.5</v>
      </c>
      <c r="D19" s="225">
        <v>114.7</v>
      </c>
      <c r="E19" s="225">
        <v>105</v>
      </c>
      <c r="F19" s="225">
        <v>129.19999999999999</v>
      </c>
      <c r="G19" s="225">
        <v>105.1</v>
      </c>
      <c r="H19" s="225">
        <v>94.2</v>
      </c>
      <c r="I19" s="225">
        <v>112</v>
      </c>
      <c r="J19" s="225">
        <v>107.9</v>
      </c>
      <c r="K19" s="225">
        <v>106.8</v>
      </c>
      <c r="L19" s="225">
        <v>106.1</v>
      </c>
      <c r="M19" s="225">
        <v>111</v>
      </c>
      <c r="N19" s="225">
        <v>107.3</v>
      </c>
    </row>
    <row r="20" spans="1:14" x14ac:dyDescent="0.3">
      <c r="A20" s="225" t="s">
        <v>277</v>
      </c>
      <c r="B20" s="225">
        <v>99.5</v>
      </c>
      <c r="C20" s="225">
        <v>99.8</v>
      </c>
      <c r="D20" s="225">
        <v>110.2</v>
      </c>
      <c r="E20" s="225">
        <v>74.8</v>
      </c>
      <c r="F20" s="225">
        <v>107.4</v>
      </c>
      <c r="G20" s="225">
        <v>87.8</v>
      </c>
      <c r="H20" s="225">
        <v>81.8</v>
      </c>
      <c r="I20" s="225">
        <v>75.099999999999994</v>
      </c>
      <c r="J20" s="225">
        <v>85.4</v>
      </c>
      <c r="K20" s="225">
        <v>100</v>
      </c>
      <c r="L20" s="225">
        <v>102.9</v>
      </c>
      <c r="M20" s="225">
        <v>110.2</v>
      </c>
      <c r="N20" s="225">
        <v>103</v>
      </c>
    </row>
    <row r="21" spans="1:14" x14ac:dyDescent="0.3">
      <c r="A21" s="225" t="s">
        <v>278</v>
      </c>
      <c r="B21" s="225">
        <v>91.6</v>
      </c>
      <c r="C21" s="225">
        <v>94.8</v>
      </c>
      <c r="D21" s="225">
        <v>100.5</v>
      </c>
      <c r="E21" s="225">
        <v>86.6</v>
      </c>
      <c r="F21" s="225">
        <v>113.1</v>
      </c>
      <c r="G21" s="225">
        <v>78.2</v>
      </c>
      <c r="H21" s="225">
        <v>80.400000000000006</v>
      </c>
      <c r="I21" s="225">
        <v>86.7</v>
      </c>
      <c r="J21" s="225">
        <v>81.900000000000006</v>
      </c>
      <c r="K21" s="225">
        <v>95.3</v>
      </c>
      <c r="L21" s="225">
        <v>102.5</v>
      </c>
      <c r="M21" s="225">
        <v>106.5</v>
      </c>
      <c r="N21" s="225">
        <v>92.7</v>
      </c>
    </row>
    <row r="22" spans="1:14" x14ac:dyDescent="0.3">
      <c r="A22" s="225" t="s">
        <v>279</v>
      </c>
      <c r="B22" s="225">
        <v>70</v>
      </c>
      <c r="C22" s="225">
        <v>87</v>
      </c>
      <c r="D22" s="225">
        <v>89.9</v>
      </c>
      <c r="E22" s="225">
        <v>83.8</v>
      </c>
      <c r="F22" s="225">
        <v>96.6</v>
      </c>
      <c r="G22" s="225">
        <v>67.8</v>
      </c>
      <c r="H22" s="225">
        <v>86.1</v>
      </c>
      <c r="I22" s="225">
        <v>84.8</v>
      </c>
      <c r="J22" s="225">
        <v>80.5</v>
      </c>
      <c r="K22" s="225">
        <v>85.7</v>
      </c>
      <c r="L22" s="225">
        <v>92.1</v>
      </c>
      <c r="M22" s="225">
        <v>89.3</v>
      </c>
      <c r="N22" s="225">
        <v>71.599999999999994</v>
      </c>
    </row>
    <row r="23" spans="1:14" x14ac:dyDescent="0.3">
      <c r="A23" s="225" t="s">
        <v>280</v>
      </c>
      <c r="B23" s="225">
        <v>194.6</v>
      </c>
      <c r="C23" s="225">
        <v>255</v>
      </c>
      <c r="D23" s="225">
        <v>276.39999999999998</v>
      </c>
      <c r="E23" s="225">
        <v>335.8</v>
      </c>
      <c r="F23" s="225">
        <v>398</v>
      </c>
      <c r="G23" s="225">
        <v>164.4</v>
      </c>
      <c r="H23" s="225">
        <v>146.9</v>
      </c>
      <c r="I23" s="225">
        <v>188.9</v>
      </c>
      <c r="J23" s="225">
        <v>151.30000000000001</v>
      </c>
      <c r="K23" s="225">
        <v>233.8</v>
      </c>
      <c r="L23" s="225">
        <v>333</v>
      </c>
      <c r="M23" s="225">
        <v>206.5</v>
      </c>
      <c r="N23" s="225">
        <v>234.9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CD6D0-B534-4C6A-9B2C-EAE097B1C4C4}">
  <dimension ref="A1:G28"/>
  <sheetViews>
    <sheetView zoomScale="70" zoomScaleNormal="70" workbookViewId="0">
      <selection activeCell="E4" sqref="E4"/>
    </sheetView>
  </sheetViews>
  <sheetFormatPr defaultColWidth="8.81640625" defaultRowHeight="13" x14ac:dyDescent="0.3"/>
  <cols>
    <col min="1" max="4" width="8.81640625" style="250"/>
    <col min="5" max="16384" width="8.81640625" style="1"/>
  </cols>
  <sheetData>
    <row r="1" spans="1:4" x14ac:dyDescent="0.3">
      <c r="A1" s="249"/>
    </row>
    <row r="2" spans="1:4" ht="26.5" thickBot="1" x14ac:dyDescent="0.35">
      <c r="A2" s="251"/>
      <c r="B2" s="251"/>
      <c r="C2" s="252" t="s">
        <v>115</v>
      </c>
      <c r="D2" s="252" t="s">
        <v>307</v>
      </c>
    </row>
    <row r="3" spans="1:4" x14ac:dyDescent="0.3">
      <c r="A3" s="229">
        <v>2019</v>
      </c>
      <c r="B3" s="230" t="s">
        <v>308</v>
      </c>
      <c r="C3" s="253">
        <v>103.9</v>
      </c>
      <c r="D3" s="253">
        <v>100.4</v>
      </c>
    </row>
    <row r="4" spans="1:4" x14ac:dyDescent="0.3">
      <c r="A4" s="229"/>
      <c r="B4" s="230" t="s">
        <v>309</v>
      </c>
      <c r="C4" s="253">
        <v>104.5</v>
      </c>
      <c r="D4" s="253">
        <v>101.6</v>
      </c>
    </row>
    <row r="5" spans="1:4" x14ac:dyDescent="0.3">
      <c r="A5" s="229"/>
      <c r="B5" s="230" t="s">
        <v>310</v>
      </c>
      <c r="C5" s="253">
        <v>104.1</v>
      </c>
      <c r="D5" s="253">
        <v>101</v>
      </c>
    </row>
    <row r="6" spans="1:4" x14ac:dyDescent="0.3">
      <c r="A6" s="229"/>
      <c r="B6" s="230" t="s">
        <v>311</v>
      </c>
      <c r="C6" s="253">
        <v>103.7</v>
      </c>
      <c r="D6" s="253">
        <v>100.9</v>
      </c>
    </row>
    <row r="7" spans="1:4" x14ac:dyDescent="0.3">
      <c r="A7" s="229"/>
      <c r="B7" s="230" t="s">
        <v>312</v>
      </c>
      <c r="C7" s="254">
        <v>103.7</v>
      </c>
      <c r="D7" s="254">
        <v>101.4</v>
      </c>
    </row>
    <row r="8" spans="1:4" x14ac:dyDescent="0.3">
      <c r="A8" s="229">
        <v>2020</v>
      </c>
      <c r="B8" s="230" t="s">
        <v>313</v>
      </c>
      <c r="C8" s="254">
        <v>104.8</v>
      </c>
      <c r="D8" s="254">
        <v>101.2</v>
      </c>
    </row>
    <row r="9" spans="1:4" x14ac:dyDescent="0.3">
      <c r="A9" s="229"/>
      <c r="B9" s="255" t="s">
        <v>314</v>
      </c>
      <c r="C9" s="254">
        <v>107.7</v>
      </c>
      <c r="D9" s="254">
        <v>101.5</v>
      </c>
    </row>
    <row r="10" spans="1:4" x14ac:dyDescent="0.3">
      <c r="A10" s="229"/>
      <c r="B10" s="255" t="s">
        <v>315</v>
      </c>
      <c r="C10" s="254">
        <v>108.1</v>
      </c>
      <c r="D10" s="254">
        <v>63.9</v>
      </c>
    </row>
    <row r="11" spans="1:4" x14ac:dyDescent="0.3">
      <c r="A11" s="229"/>
      <c r="B11" s="255" t="s">
        <v>316</v>
      </c>
      <c r="C11" s="254">
        <v>107.1</v>
      </c>
      <c r="D11" s="254">
        <v>51.4</v>
      </c>
    </row>
    <row r="12" spans="1:4" x14ac:dyDescent="0.3">
      <c r="A12" s="229"/>
      <c r="B12" s="255" t="s">
        <v>317</v>
      </c>
      <c r="C12" s="254">
        <v>107.2</v>
      </c>
      <c r="D12" s="254">
        <v>78.900000000000006</v>
      </c>
    </row>
    <row r="13" spans="1:4" x14ac:dyDescent="0.3">
      <c r="A13" s="229"/>
      <c r="B13" s="255" t="s">
        <v>318</v>
      </c>
      <c r="C13" s="253">
        <v>105.9</v>
      </c>
      <c r="D13" s="253">
        <v>92.1</v>
      </c>
    </row>
    <row r="14" spans="1:4" x14ac:dyDescent="0.3">
      <c r="A14" s="229"/>
      <c r="B14" s="230" t="s">
        <v>319</v>
      </c>
      <c r="C14" s="253">
        <v>104.9</v>
      </c>
      <c r="D14" s="253">
        <v>93.5</v>
      </c>
    </row>
    <row r="15" spans="1:4" x14ac:dyDescent="0.3">
      <c r="A15" s="229"/>
      <c r="B15" s="230" t="s">
        <v>308</v>
      </c>
      <c r="C15" s="253">
        <v>106.5</v>
      </c>
      <c r="D15" s="253">
        <v>100.1</v>
      </c>
    </row>
    <row r="16" spans="1:4" x14ac:dyDescent="0.3">
      <c r="A16" s="229"/>
      <c r="B16" s="230" t="s">
        <v>309</v>
      </c>
      <c r="C16" s="253">
        <v>106.6</v>
      </c>
      <c r="D16" s="253">
        <v>99.9</v>
      </c>
    </row>
    <row r="17" spans="1:7" x14ac:dyDescent="0.3">
      <c r="A17" s="256"/>
      <c r="B17" s="255" t="s">
        <v>310</v>
      </c>
      <c r="C17" s="254">
        <v>107.7</v>
      </c>
      <c r="D17" s="254">
        <v>100.2</v>
      </c>
    </row>
    <row r="18" spans="1:7" x14ac:dyDescent="0.3">
      <c r="A18" s="229"/>
      <c r="B18" s="255" t="s">
        <v>311</v>
      </c>
      <c r="C18" s="254">
        <v>108.7</v>
      </c>
      <c r="D18" s="254">
        <v>87.1</v>
      </c>
    </row>
    <row r="19" spans="1:7" x14ac:dyDescent="0.3">
      <c r="A19" s="229"/>
      <c r="B19" s="255" t="s">
        <v>312</v>
      </c>
      <c r="C19" s="254">
        <v>108.6</v>
      </c>
      <c r="D19" s="254">
        <v>90.7</v>
      </c>
    </row>
    <row r="20" spans="1:7" ht="26" x14ac:dyDescent="0.3">
      <c r="A20" s="229">
        <v>2021</v>
      </c>
      <c r="B20" s="255" t="s">
        <v>320</v>
      </c>
      <c r="C20" s="254">
        <v>108.7</v>
      </c>
      <c r="D20" s="254">
        <v>86.4</v>
      </c>
    </row>
    <row r="21" spans="1:7" ht="26" x14ac:dyDescent="0.3">
      <c r="A21" s="229"/>
      <c r="B21" s="255" t="s">
        <v>321</v>
      </c>
      <c r="C21" s="254">
        <v>106.1</v>
      </c>
      <c r="D21" s="254">
        <v>99.4</v>
      </c>
    </row>
    <row r="22" spans="1:7" x14ac:dyDescent="0.3">
      <c r="A22" s="229"/>
      <c r="B22" s="255" t="s">
        <v>322</v>
      </c>
      <c r="C22" s="254">
        <v>108</v>
      </c>
      <c r="D22" s="254">
        <v>99.2</v>
      </c>
    </row>
    <row r="23" spans="1:7" x14ac:dyDescent="0.3">
      <c r="A23" s="229"/>
      <c r="B23" s="255" t="s">
        <v>323</v>
      </c>
      <c r="C23" s="254">
        <v>109</v>
      </c>
      <c r="D23" s="254">
        <v>98.8</v>
      </c>
    </row>
    <row r="24" spans="1:7" x14ac:dyDescent="0.3">
      <c r="A24" s="229"/>
      <c r="B24" s="255" t="s">
        <v>324</v>
      </c>
      <c r="C24" s="254">
        <v>107.1</v>
      </c>
      <c r="D24" s="254">
        <v>100.2</v>
      </c>
    </row>
    <row r="25" spans="1:7" x14ac:dyDescent="0.3">
      <c r="A25" s="229"/>
      <c r="B25" s="255" t="s">
        <v>325</v>
      </c>
      <c r="C25" s="254">
        <v>108.3</v>
      </c>
      <c r="D25" s="254">
        <v>100.7</v>
      </c>
    </row>
    <row r="26" spans="1:7" x14ac:dyDescent="0.3">
      <c r="A26" s="229"/>
      <c r="B26" s="255" t="s">
        <v>326</v>
      </c>
      <c r="C26" s="254">
        <v>108.1</v>
      </c>
      <c r="D26" s="254">
        <v>100.3</v>
      </c>
    </row>
    <row r="27" spans="1:7" ht="13.5" thickBot="1" x14ac:dyDescent="0.35">
      <c r="A27" s="257"/>
      <c r="B27" s="258" t="s">
        <v>327</v>
      </c>
      <c r="C27" s="259">
        <v>108.2</v>
      </c>
      <c r="D27" s="259">
        <v>101</v>
      </c>
    </row>
    <row r="28" spans="1:7" x14ac:dyDescent="0.3">
      <c r="A28" s="201" t="s">
        <v>328</v>
      </c>
      <c r="B28" s="201"/>
      <c r="C28" s="201"/>
      <c r="D28" s="201"/>
      <c r="E28" s="201"/>
      <c r="F28" s="201"/>
      <c r="G28" s="201"/>
    </row>
  </sheetData>
  <mergeCells count="1">
    <mergeCell ref="A28:G28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72025-161D-44BD-847E-506DBCBC0398}">
  <dimension ref="A1:E27"/>
  <sheetViews>
    <sheetView zoomScale="70" zoomScaleNormal="70" workbookViewId="0">
      <selection activeCell="A2" sqref="A2"/>
    </sheetView>
  </sheetViews>
  <sheetFormatPr defaultColWidth="8.81640625" defaultRowHeight="13" x14ac:dyDescent="0.3"/>
  <cols>
    <col min="1" max="2" width="19.81640625" style="1" customWidth="1"/>
    <col min="3" max="3" width="17.08984375" style="1" customWidth="1"/>
    <col min="4" max="16384" width="8.81640625" style="1"/>
  </cols>
  <sheetData>
    <row r="1" spans="1:3" x14ac:dyDescent="0.3">
      <c r="A1" s="39" t="s">
        <v>329</v>
      </c>
      <c r="B1" s="39"/>
      <c r="C1" s="39"/>
    </row>
    <row r="2" spans="1:3" x14ac:dyDescent="0.3">
      <c r="A2" s="21"/>
      <c r="B2" s="21"/>
      <c r="C2" s="21"/>
    </row>
    <row r="3" spans="1:3" x14ac:dyDescent="0.3">
      <c r="A3" s="31"/>
      <c r="B3" s="194" t="s">
        <v>194</v>
      </c>
      <c r="C3" s="194" t="s">
        <v>195</v>
      </c>
    </row>
    <row r="4" spans="1:3" x14ac:dyDescent="0.3">
      <c r="A4" s="1" t="s">
        <v>28</v>
      </c>
      <c r="B4" s="36">
        <v>23618</v>
      </c>
      <c r="C4" s="23">
        <f>(B4/B$24)*100</f>
        <v>7.0413843066988253</v>
      </c>
    </row>
    <row r="5" spans="1:3" x14ac:dyDescent="0.3">
      <c r="A5" s="1" t="s">
        <v>196</v>
      </c>
      <c r="B5" s="36">
        <v>630</v>
      </c>
      <c r="C5" s="23">
        <f>(B5/B$24)*100</f>
        <v>0.18782590029724194</v>
      </c>
    </row>
    <row r="6" spans="1:3" x14ac:dyDescent="0.3">
      <c r="A6" s="1" t="s">
        <v>29</v>
      </c>
      <c r="B6" s="36">
        <v>49896</v>
      </c>
      <c r="C6" s="23">
        <f t="shared" ref="C6:C23" si="0">(B6/B$24)*100</f>
        <v>14.87581130354156</v>
      </c>
    </row>
    <row r="7" spans="1:3" x14ac:dyDescent="0.3">
      <c r="A7" s="1" t="s">
        <v>197</v>
      </c>
      <c r="B7" s="36">
        <v>5567</v>
      </c>
      <c r="C7" s="23">
        <f t="shared" si="0"/>
        <v>1.659725058658327</v>
      </c>
    </row>
    <row r="8" spans="1:3" x14ac:dyDescent="0.3">
      <c r="A8" s="1" t="s">
        <v>31</v>
      </c>
      <c r="B8" s="36">
        <v>25630</v>
      </c>
      <c r="C8" s="23">
        <f t="shared" si="0"/>
        <v>7.6412346422512876</v>
      </c>
    </row>
    <row r="9" spans="1:3" x14ac:dyDescent="0.3">
      <c r="A9" s="1" t="s">
        <v>155</v>
      </c>
      <c r="B9" s="36">
        <v>7072</v>
      </c>
      <c r="C9" s="23">
        <f t="shared" si="0"/>
        <v>2.1084202649239603</v>
      </c>
    </row>
    <row r="10" spans="1:3" x14ac:dyDescent="0.3">
      <c r="A10" s="1" t="s">
        <v>30</v>
      </c>
      <c r="B10" s="36">
        <v>12257</v>
      </c>
      <c r="C10" s="23">
        <f t="shared" si="0"/>
        <v>3.6542572380052292</v>
      </c>
    </row>
    <row r="11" spans="1:3" x14ac:dyDescent="0.3">
      <c r="A11" s="1" t="s">
        <v>198</v>
      </c>
      <c r="B11" s="36">
        <v>24861</v>
      </c>
      <c r="C11" s="23">
        <f t="shared" si="0"/>
        <v>7.4119677893487808</v>
      </c>
    </row>
    <row r="12" spans="1:3" x14ac:dyDescent="0.3">
      <c r="A12" s="1" t="s">
        <v>34</v>
      </c>
      <c r="B12" s="36">
        <v>22538</v>
      </c>
      <c r="C12" s="23">
        <f t="shared" si="0"/>
        <v>6.7193970490464103</v>
      </c>
    </row>
    <row r="13" spans="1:3" x14ac:dyDescent="0.3">
      <c r="A13" s="1" t="s">
        <v>35</v>
      </c>
      <c r="B13" s="36">
        <v>4719</v>
      </c>
      <c r="C13" s="23">
        <f t="shared" si="0"/>
        <v>1.4069054341312457</v>
      </c>
    </row>
    <row r="14" spans="1:3" x14ac:dyDescent="0.3">
      <c r="A14" s="1" t="s">
        <v>36</v>
      </c>
      <c r="B14" s="36">
        <v>8500</v>
      </c>
      <c r="C14" s="23">
        <f t="shared" si="0"/>
        <v>2.5341589722643754</v>
      </c>
    </row>
    <row r="15" spans="1:3" x14ac:dyDescent="0.3">
      <c r="A15" s="1" t="s">
        <v>199</v>
      </c>
      <c r="B15" s="36">
        <v>38272</v>
      </c>
      <c r="C15" s="23">
        <f t="shared" si="0"/>
        <v>11.41027437488261</v>
      </c>
    </row>
    <row r="16" spans="1:3" x14ac:dyDescent="0.3">
      <c r="A16" s="1" t="s">
        <v>38</v>
      </c>
      <c r="B16" s="36">
        <v>8772</v>
      </c>
      <c r="C16" s="23">
        <f t="shared" si="0"/>
        <v>2.6152520593768354</v>
      </c>
    </row>
    <row r="17" spans="1:5" x14ac:dyDescent="0.3">
      <c r="A17" s="1" t="s">
        <v>39</v>
      </c>
      <c r="B17" s="36">
        <v>1897</v>
      </c>
      <c r="C17" s="23">
        <f t="shared" si="0"/>
        <v>0.56556465533947298</v>
      </c>
    </row>
    <row r="18" spans="1:5" x14ac:dyDescent="0.3">
      <c r="A18" s="1" t="s">
        <v>40</v>
      </c>
      <c r="B18" s="36">
        <v>33199</v>
      </c>
      <c r="C18" s="23">
        <f t="shared" si="0"/>
        <v>9.8978286729652929</v>
      </c>
    </row>
    <row r="19" spans="1:5" x14ac:dyDescent="0.3">
      <c r="A19" s="1" t="s">
        <v>41</v>
      </c>
      <c r="B19" s="36">
        <v>19716</v>
      </c>
      <c r="C19" s="23">
        <f t="shared" si="0"/>
        <v>5.8780562702546382</v>
      </c>
    </row>
    <row r="20" spans="1:5" x14ac:dyDescent="0.3">
      <c r="A20" s="1" t="s">
        <v>42</v>
      </c>
      <c r="B20" s="36">
        <v>2845</v>
      </c>
      <c r="C20" s="23">
        <f t="shared" si="0"/>
        <v>0.84819791483437046</v>
      </c>
    </row>
    <row r="21" spans="1:5" x14ac:dyDescent="0.3">
      <c r="A21" s="1" t="s">
        <v>43</v>
      </c>
      <c r="B21" s="36">
        <v>10950</v>
      </c>
      <c r="C21" s="23">
        <f t="shared" si="0"/>
        <v>3.264593028975872</v>
      </c>
    </row>
    <row r="22" spans="1:5" x14ac:dyDescent="0.3">
      <c r="A22" s="1" t="s">
        <v>44</v>
      </c>
      <c r="B22" s="36">
        <v>23293</v>
      </c>
      <c r="C22" s="23">
        <f t="shared" si="0"/>
        <v>6.9444899930534234</v>
      </c>
    </row>
    <row r="23" spans="1:5" x14ac:dyDescent="0.3">
      <c r="A23" s="39" t="s">
        <v>45</v>
      </c>
      <c r="B23" s="260">
        <v>11185</v>
      </c>
      <c r="C23" s="261">
        <f t="shared" si="0"/>
        <v>3.3346550711502401</v>
      </c>
    </row>
    <row r="24" spans="1:5" x14ac:dyDescent="0.3">
      <c r="A24" s="31" t="s">
        <v>144</v>
      </c>
      <c r="B24" s="197">
        <f>SUM(B4:B23)</f>
        <v>335417</v>
      </c>
      <c r="C24" s="32">
        <f>SUM(C4:C23)</f>
        <v>99.999999999999972</v>
      </c>
    </row>
    <row r="25" spans="1:5" x14ac:dyDescent="0.3">
      <c r="A25" s="1" t="s">
        <v>350</v>
      </c>
    </row>
    <row r="27" spans="1:5" x14ac:dyDescent="0.3">
      <c r="E27" s="36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1872D-E845-4CA2-AD53-68C3A753A0B1}">
  <dimension ref="A1:H31"/>
  <sheetViews>
    <sheetView zoomScale="70" zoomScaleNormal="70" workbookViewId="0">
      <selection activeCell="A2" sqref="A2"/>
    </sheetView>
  </sheetViews>
  <sheetFormatPr defaultColWidth="8.81640625" defaultRowHeight="13" x14ac:dyDescent="0.3"/>
  <cols>
    <col min="1" max="1" width="14.6328125" style="1" customWidth="1"/>
    <col min="2" max="2" width="20" style="1" customWidth="1"/>
    <col min="3" max="3" width="16.6328125" style="1" bestFit="1" customWidth="1"/>
    <col min="4" max="4" width="14.81640625" style="1" bestFit="1" customWidth="1"/>
    <col min="5" max="5" width="10.90625" style="1" bestFit="1" customWidth="1"/>
    <col min="6" max="6" width="8.81640625" style="58"/>
    <col min="7" max="16384" width="8.81640625" style="1"/>
  </cols>
  <sheetData>
    <row r="1" spans="1:8" x14ac:dyDescent="0.3">
      <c r="A1" s="39" t="s">
        <v>330</v>
      </c>
      <c r="B1" s="39"/>
      <c r="C1" s="39"/>
      <c r="D1" s="39"/>
      <c r="E1" s="39"/>
      <c r="F1" s="264"/>
    </row>
    <row r="2" spans="1:8" x14ac:dyDescent="0.3">
      <c r="A2" s="39"/>
      <c r="B2" s="39"/>
      <c r="C2" s="39"/>
      <c r="D2" s="39"/>
      <c r="E2" s="39"/>
      <c r="F2" s="264"/>
    </row>
    <row r="3" spans="1:8" x14ac:dyDescent="0.3">
      <c r="A3" s="22"/>
      <c r="B3" s="85" t="s">
        <v>200</v>
      </c>
      <c r="C3" s="85" t="s">
        <v>201</v>
      </c>
      <c r="D3" s="85" t="s">
        <v>0</v>
      </c>
      <c r="E3" s="85" t="s">
        <v>202</v>
      </c>
      <c r="F3" s="265" t="s">
        <v>3</v>
      </c>
    </row>
    <row r="4" spans="1:8" x14ac:dyDescent="0.3">
      <c r="A4" s="39" t="s">
        <v>28</v>
      </c>
      <c r="B4" s="50">
        <v>11.2</v>
      </c>
      <c r="C4" s="50">
        <v>35.299999999999997</v>
      </c>
      <c r="D4" s="50">
        <v>52.4</v>
      </c>
      <c r="E4" s="50">
        <v>1.1000000000000001</v>
      </c>
      <c r="F4" s="51">
        <f>SUM(B4:E4)</f>
        <v>100</v>
      </c>
      <c r="G4" s="7"/>
      <c r="H4" s="7"/>
    </row>
    <row r="5" spans="1:8" x14ac:dyDescent="0.3">
      <c r="A5" s="1" t="s">
        <v>196</v>
      </c>
      <c r="B5" s="50">
        <v>12.4</v>
      </c>
      <c r="C5" s="50">
        <v>42.1</v>
      </c>
      <c r="D5" s="50">
        <v>44.9</v>
      </c>
      <c r="E5" s="50">
        <v>0.6</v>
      </c>
      <c r="F5" s="51">
        <f>SUM(B5:E5)</f>
        <v>100</v>
      </c>
      <c r="G5" s="7"/>
      <c r="H5" s="7"/>
    </row>
    <row r="6" spans="1:8" x14ac:dyDescent="0.3">
      <c r="A6" s="1" t="s">
        <v>29</v>
      </c>
      <c r="B6" s="50">
        <v>22.2</v>
      </c>
      <c r="C6" s="50">
        <v>28.2</v>
      </c>
      <c r="D6" s="50">
        <v>48</v>
      </c>
      <c r="E6" s="50">
        <v>1.6</v>
      </c>
      <c r="F6" s="51">
        <f t="shared" ref="F6:F28" si="0">SUM(B6:E6)</f>
        <v>100</v>
      </c>
      <c r="G6" s="7"/>
      <c r="H6" s="7"/>
    </row>
    <row r="7" spans="1:8" x14ac:dyDescent="0.3">
      <c r="A7" s="1" t="s">
        <v>359</v>
      </c>
      <c r="B7" s="50">
        <v>10.6</v>
      </c>
      <c r="C7" s="50">
        <v>38.1</v>
      </c>
      <c r="D7" s="50">
        <v>50.3</v>
      </c>
      <c r="E7" s="50">
        <v>1</v>
      </c>
      <c r="F7" s="51">
        <f t="shared" si="0"/>
        <v>100</v>
      </c>
      <c r="G7" s="7"/>
      <c r="H7" s="7"/>
    </row>
    <row r="8" spans="1:8" x14ac:dyDescent="0.3">
      <c r="A8" s="1" t="s">
        <v>31</v>
      </c>
      <c r="B8" s="50">
        <v>16.3</v>
      </c>
      <c r="C8" s="50">
        <v>35.6</v>
      </c>
      <c r="D8" s="50">
        <v>47.5</v>
      </c>
      <c r="E8" s="50">
        <v>0.6</v>
      </c>
      <c r="F8" s="51">
        <f t="shared" si="0"/>
        <v>100</v>
      </c>
      <c r="G8" s="7"/>
      <c r="H8" s="7"/>
    </row>
    <row r="9" spans="1:8" x14ac:dyDescent="0.3">
      <c r="A9" s="1" t="s">
        <v>155</v>
      </c>
      <c r="B9" s="50">
        <v>14.4</v>
      </c>
      <c r="C9" s="50">
        <v>29.9</v>
      </c>
      <c r="D9" s="50">
        <v>54.9</v>
      </c>
      <c r="E9" s="50">
        <v>0.9</v>
      </c>
      <c r="F9" s="51">
        <f t="shared" si="0"/>
        <v>100.1</v>
      </c>
      <c r="G9" s="7"/>
      <c r="H9" s="7"/>
    </row>
    <row r="10" spans="1:8" x14ac:dyDescent="0.3">
      <c r="A10" s="1" t="s">
        <v>30</v>
      </c>
      <c r="B10" s="50">
        <v>13.8</v>
      </c>
      <c r="C10" s="50">
        <v>37.6</v>
      </c>
      <c r="D10" s="50">
        <v>47.7</v>
      </c>
      <c r="E10" s="50">
        <v>0.8</v>
      </c>
      <c r="F10" s="51">
        <f t="shared" si="0"/>
        <v>99.9</v>
      </c>
      <c r="G10" s="7"/>
      <c r="H10" s="7"/>
    </row>
    <row r="11" spans="1:8" x14ac:dyDescent="0.3">
      <c r="A11" s="1" t="s">
        <v>33</v>
      </c>
      <c r="B11" s="50">
        <v>19.600000000000001</v>
      </c>
      <c r="C11" s="50">
        <v>34.4</v>
      </c>
      <c r="D11" s="50">
        <v>45.3</v>
      </c>
      <c r="E11" s="50">
        <v>0.7</v>
      </c>
      <c r="F11" s="51">
        <f t="shared" si="0"/>
        <v>100</v>
      </c>
      <c r="G11" s="7"/>
      <c r="H11" s="7"/>
    </row>
    <row r="12" spans="1:8" x14ac:dyDescent="0.3">
      <c r="A12" s="1" t="s">
        <v>34</v>
      </c>
      <c r="B12" s="50">
        <v>23.3</v>
      </c>
      <c r="C12" s="50">
        <v>33.9</v>
      </c>
      <c r="D12" s="50">
        <v>41.5</v>
      </c>
      <c r="E12" s="50">
        <v>1.3</v>
      </c>
      <c r="F12" s="51">
        <f t="shared" si="0"/>
        <v>100</v>
      </c>
      <c r="G12" s="7"/>
      <c r="H12" s="7"/>
    </row>
    <row r="13" spans="1:8" x14ac:dyDescent="0.3">
      <c r="A13" s="1" t="s">
        <v>35</v>
      </c>
      <c r="B13" s="50">
        <v>24.1</v>
      </c>
      <c r="C13" s="50">
        <v>33.1</v>
      </c>
      <c r="D13" s="50">
        <v>41.5</v>
      </c>
      <c r="E13" s="50">
        <v>1.2</v>
      </c>
      <c r="F13" s="51">
        <f t="shared" si="0"/>
        <v>99.9</v>
      </c>
      <c r="G13" s="7"/>
      <c r="H13" s="7"/>
    </row>
    <row r="14" spans="1:8" x14ac:dyDescent="0.3">
      <c r="A14" s="1" t="s">
        <v>36</v>
      </c>
      <c r="B14" s="50">
        <v>19.600000000000001</v>
      </c>
      <c r="C14" s="50">
        <v>31.8</v>
      </c>
      <c r="D14" s="50">
        <v>47.2</v>
      </c>
      <c r="E14" s="50">
        <v>1.4</v>
      </c>
      <c r="F14" s="51">
        <f t="shared" si="0"/>
        <v>100.00000000000001</v>
      </c>
      <c r="G14" s="7"/>
      <c r="H14" s="7"/>
    </row>
    <row r="15" spans="1:8" x14ac:dyDescent="0.3">
      <c r="A15" s="1" t="s">
        <v>199</v>
      </c>
      <c r="B15" s="50">
        <v>42.7</v>
      </c>
      <c r="C15" s="50">
        <v>18.399999999999999</v>
      </c>
      <c r="D15" s="50">
        <v>37.5</v>
      </c>
      <c r="E15" s="50">
        <v>1.4</v>
      </c>
      <c r="F15" s="51">
        <f t="shared" si="0"/>
        <v>100</v>
      </c>
      <c r="G15" s="7"/>
      <c r="H15" s="7"/>
    </row>
    <row r="16" spans="1:8" x14ac:dyDescent="0.3">
      <c r="A16" s="1" t="s">
        <v>38</v>
      </c>
      <c r="B16" s="50">
        <v>23</v>
      </c>
      <c r="C16" s="50">
        <v>26.7</v>
      </c>
      <c r="D16" s="50">
        <v>49.5</v>
      </c>
      <c r="E16" s="50">
        <v>0.8</v>
      </c>
      <c r="F16" s="51">
        <f t="shared" si="0"/>
        <v>100</v>
      </c>
      <c r="G16" s="7"/>
      <c r="H16" s="7"/>
    </row>
    <row r="17" spans="1:8" x14ac:dyDescent="0.3">
      <c r="A17" s="1" t="s">
        <v>39</v>
      </c>
      <c r="B17" s="50">
        <v>19.3</v>
      </c>
      <c r="C17" s="50">
        <v>18.399999999999999</v>
      </c>
      <c r="D17" s="50">
        <v>61</v>
      </c>
      <c r="E17" s="50">
        <v>1.3</v>
      </c>
      <c r="F17" s="51">
        <f t="shared" si="0"/>
        <v>100</v>
      </c>
      <c r="G17" s="7"/>
      <c r="H17" s="7"/>
    </row>
    <row r="18" spans="1:8" x14ac:dyDescent="0.3">
      <c r="A18" s="1" t="s">
        <v>40</v>
      </c>
      <c r="B18" s="50">
        <v>26.7</v>
      </c>
      <c r="C18" s="50">
        <v>22.9</v>
      </c>
      <c r="D18" s="50">
        <v>49.5</v>
      </c>
      <c r="E18" s="50">
        <v>0.8</v>
      </c>
      <c r="F18" s="51">
        <f t="shared" si="0"/>
        <v>99.899999999999991</v>
      </c>
      <c r="G18" s="7"/>
      <c r="H18" s="7"/>
    </row>
    <row r="19" spans="1:8" x14ac:dyDescent="0.3">
      <c r="A19" s="1" t="s">
        <v>41</v>
      </c>
      <c r="B19" s="50">
        <v>22.1</v>
      </c>
      <c r="C19" s="50">
        <v>16.899999999999999</v>
      </c>
      <c r="D19" s="50">
        <v>59.9</v>
      </c>
      <c r="E19" s="50">
        <v>1.1000000000000001</v>
      </c>
      <c r="F19" s="51">
        <f t="shared" si="0"/>
        <v>100</v>
      </c>
      <c r="G19" s="7"/>
      <c r="H19" s="7"/>
    </row>
    <row r="20" spans="1:8" x14ac:dyDescent="0.3">
      <c r="A20" s="1" t="s">
        <v>42</v>
      </c>
      <c r="B20" s="50">
        <v>19.7</v>
      </c>
      <c r="C20" s="50">
        <v>16.7</v>
      </c>
      <c r="D20" s="50">
        <v>60.9</v>
      </c>
      <c r="E20" s="50">
        <v>2.7</v>
      </c>
      <c r="F20" s="51">
        <f t="shared" si="0"/>
        <v>100</v>
      </c>
      <c r="G20" s="7"/>
      <c r="H20" s="7"/>
    </row>
    <row r="21" spans="1:8" x14ac:dyDescent="0.3">
      <c r="A21" s="1" t="s">
        <v>43</v>
      </c>
      <c r="B21" s="50">
        <v>16</v>
      </c>
      <c r="C21" s="50">
        <v>14.4</v>
      </c>
      <c r="D21" s="50">
        <v>68.7</v>
      </c>
      <c r="E21" s="50">
        <v>1</v>
      </c>
      <c r="F21" s="51">
        <f t="shared" si="0"/>
        <v>100.1</v>
      </c>
      <c r="G21" s="7"/>
      <c r="H21" s="7"/>
    </row>
    <row r="22" spans="1:8" x14ac:dyDescent="0.3">
      <c r="A22" s="39" t="s">
        <v>44</v>
      </c>
      <c r="B22" s="262">
        <v>22.2</v>
      </c>
      <c r="C22" s="262">
        <v>15.5</v>
      </c>
      <c r="D22" s="262">
        <v>60.2</v>
      </c>
      <c r="E22" s="262">
        <v>2</v>
      </c>
      <c r="F22" s="263">
        <f t="shared" si="0"/>
        <v>99.9</v>
      </c>
      <c r="G22" s="7"/>
      <c r="H22" s="7"/>
    </row>
    <row r="23" spans="1:8" x14ac:dyDescent="0.3">
      <c r="A23" s="39" t="s">
        <v>45</v>
      </c>
      <c r="B23" s="262">
        <v>21.8</v>
      </c>
      <c r="C23" s="262">
        <v>25.3</v>
      </c>
      <c r="D23" s="262">
        <v>50.5</v>
      </c>
      <c r="E23" s="262">
        <v>2.4</v>
      </c>
      <c r="F23" s="263">
        <f t="shared" si="0"/>
        <v>100</v>
      </c>
      <c r="G23" s="7"/>
      <c r="H23" s="7"/>
    </row>
    <row r="24" spans="1:8" x14ac:dyDescent="0.3">
      <c r="A24" s="28" t="s">
        <v>203</v>
      </c>
      <c r="B24" s="54">
        <v>17.899999999999999</v>
      </c>
      <c r="C24" s="54">
        <v>31.6</v>
      </c>
      <c r="D24" s="54">
        <v>49.2</v>
      </c>
      <c r="E24" s="54">
        <v>1.3</v>
      </c>
      <c r="F24" s="55">
        <f t="shared" si="0"/>
        <v>100</v>
      </c>
      <c r="G24" s="7"/>
      <c r="H24" s="7"/>
    </row>
    <row r="25" spans="1:8" x14ac:dyDescent="0.3">
      <c r="A25" s="25" t="s">
        <v>204</v>
      </c>
      <c r="B25" s="52">
        <v>16.899999999999999</v>
      </c>
      <c r="C25" s="52">
        <v>34.700000000000003</v>
      </c>
      <c r="D25" s="52">
        <v>47.7</v>
      </c>
      <c r="E25" s="52">
        <v>0.7</v>
      </c>
      <c r="F25" s="53">
        <f t="shared" si="0"/>
        <v>100.00000000000001</v>
      </c>
      <c r="G25" s="7"/>
      <c r="H25" s="7"/>
    </row>
    <row r="26" spans="1:8" x14ac:dyDescent="0.3">
      <c r="A26" s="25" t="s">
        <v>110</v>
      </c>
      <c r="B26" s="52">
        <v>32.9</v>
      </c>
      <c r="C26" s="52">
        <v>25.6</v>
      </c>
      <c r="D26" s="52">
        <v>40.1</v>
      </c>
      <c r="E26" s="52">
        <v>1.3</v>
      </c>
      <c r="F26" s="53">
        <f t="shared" si="0"/>
        <v>99.899999999999991</v>
      </c>
      <c r="G26" s="7"/>
      <c r="H26" s="7"/>
    </row>
    <row r="27" spans="1:8" x14ac:dyDescent="0.3">
      <c r="A27" s="28" t="s">
        <v>205</v>
      </c>
      <c r="B27" s="54">
        <v>22.8</v>
      </c>
      <c r="C27" s="54">
        <v>19.8</v>
      </c>
      <c r="D27" s="54">
        <v>56</v>
      </c>
      <c r="E27" s="54">
        <v>1.4</v>
      </c>
      <c r="F27" s="55">
        <f t="shared" si="0"/>
        <v>100</v>
      </c>
      <c r="G27" s="7"/>
      <c r="H27" s="7"/>
    </row>
    <row r="28" spans="1:8" x14ac:dyDescent="0.3">
      <c r="A28" s="31" t="s">
        <v>144</v>
      </c>
      <c r="B28" s="56">
        <v>22.7</v>
      </c>
      <c r="C28" s="56">
        <v>26.9</v>
      </c>
      <c r="D28" s="56">
        <v>49.2</v>
      </c>
      <c r="E28" s="56">
        <v>1.2</v>
      </c>
      <c r="F28" s="57">
        <f t="shared" si="0"/>
        <v>100</v>
      </c>
      <c r="G28" s="7"/>
      <c r="H28" s="7"/>
    </row>
    <row r="29" spans="1:8" x14ac:dyDescent="0.3">
      <c r="A29" s="1" t="s">
        <v>350</v>
      </c>
    </row>
    <row r="31" spans="1:8" x14ac:dyDescent="0.3">
      <c r="E31" s="36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12E57-ACC9-4F74-9E66-20C6670F2772}">
  <dimension ref="A1:H32"/>
  <sheetViews>
    <sheetView zoomScale="70" zoomScaleNormal="70" workbookViewId="0">
      <selection activeCell="A2" sqref="A2"/>
    </sheetView>
  </sheetViews>
  <sheetFormatPr defaultColWidth="8.81640625" defaultRowHeight="13" x14ac:dyDescent="0.3"/>
  <cols>
    <col min="1" max="1" width="14.6328125" style="1" customWidth="1"/>
    <col min="2" max="2" width="20" style="1" customWidth="1"/>
    <col min="3" max="3" width="16.6328125" style="1" bestFit="1" customWidth="1"/>
    <col min="4" max="4" width="14.81640625" style="1" bestFit="1" customWidth="1"/>
    <col min="5" max="5" width="10.90625" style="1" bestFit="1" customWidth="1"/>
    <col min="6" max="16384" width="8.81640625" style="1"/>
  </cols>
  <sheetData>
    <row r="1" spans="1:8" x14ac:dyDescent="0.3">
      <c r="A1" s="39" t="s">
        <v>353</v>
      </c>
      <c r="B1" s="39"/>
      <c r="C1" s="39"/>
      <c r="D1" s="39"/>
      <c r="E1" s="39"/>
      <c r="F1" s="39"/>
    </row>
    <row r="2" spans="1:8" x14ac:dyDescent="0.3">
      <c r="A2" s="21"/>
      <c r="B2" s="21"/>
      <c r="C2" s="21"/>
      <c r="D2" s="21"/>
      <c r="E2" s="21"/>
      <c r="F2" s="21"/>
    </row>
    <row r="3" spans="1:8" x14ac:dyDescent="0.3">
      <c r="A3" s="22"/>
      <c r="B3" s="22" t="s">
        <v>200</v>
      </c>
      <c r="C3" s="22" t="s">
        <v>201</v>
      </c>
      <c r="D3" s="22" t="s">
        <v>0</v>
      </c>
      <c r="E3" s="22" t="s">
        <v>202</v>
      </c>
      <c r="F3" s="22" t="s">
        <v>3</v>
      </c>
    </row>
    <row r="4" spans="1:8" x14ac:dyDescent="0.3">
      <c r="A4" s="1" t="s">
        <v>28</v>
      </c>
      <c r="B4" s="37">
        <v>-57</v>
      </c>
      <c r="C4" s="37">
        <v>-420</v>
      </c>
      <c r="D4" s="37">
        <v>-561</v>
      </c>
      <c r="E4" s="37">
        <v>-1</v>
      </c>
      <c r="F4" s="38">
        <f>SUM(B4:E4)</f>
        <v>-1039</v>
      </c>
      <c r="G4" s="7"/>
      <c r="H4" s="7"/>
    </row>
    <row r="5" spans="1:8" x14ac:dyDescent="0.3">
      <c r="A5" s="1" t="s">
        <v>196</v>
      </c>
      <c r="B5" s="37">
        <v>1</v>
      </c>
      <c r="C5" s="37">
        <v>-4</v>
      </c>
      <c r="D5" s="37">
        <v>-21</v>
      </c>
      <c r="E5" s="37">
        <v>-1</v>
      </c>
      <c r="F5" s="38">
        <f>SUM(B5:E5)</f>
        <v>-25</v>
      </c>
      <c r="G5" s="7"/>
      <c r="H5" s="7"/>
    </row>
    <row r="6" spans="1:8" x14ac:dyDescent="0.3">
      <c r="A6" s="1" t="s">
        <v>29</v>
      </c>
      <c r="B6" s="37">
        <v>-341</v>
      </c>
      <c r="C6" s="37">
        <v>-734</v>
      </c>
      <c r="D6" s="37">
        <v>-906</v>
      </c>
      <c r="E6" s="37">
        <v>4</v>
      </c>
      <c r="F6" s="38">
        <f t="shared" ref="F6:F28" si="0">SUM(B6:E6)</f>
        <v>-1977</v>
      </c>
      <c r="G6" s="7"/>
      <c r="H6" s="7"/>
    </row>
    <row r="7" spans="1:8" x14ac:dyDescent="0.3">
      <c r="A7" s="1" t="s">
        <v>142</v>
      </c>
      <c r="B7" s="37">
        <v>-13</v>
      </c>
      <c r="C7" s="37">
        <v>-85</v>
      </c>
      <c r="D7" s="37">
        <v>-125</v>
      </c>
      <c r="E7" s="37">
        <v>-3</v>
      </c>
      <c r="F7" s="38">
        <f t="shared" si="0"/>
        <v>-226</v>
      </c>
      <c r="G7" s="7"/>
      <c r="H7" s="7"/>
    </row>
    <row r="8" spans="1:8" x14ac:dyDescent="0.3">
      <c r="A8" s="1" t="s">
        <v>31</v>
      </c>
      <c r="B8" s="37">
        <v>-89</v>
      </c>
      <c r="C8" s="37">
        <v>-399</v>
      </c>
      <c r="D8" s="37">
        <v>-618</v>
      </c>
      <c r="E8" s="37">
        <v>0</v>
      </c>
      <c r="F8" s="38">
        <f t="shared" si="0"/>
        <v>-1106</v>
      </c>
      <c r="G8" s="7"/>
      <c r="H8" s="7"/>
    </row>
    <row r="9" spans="1:8" x14ac:dyDescent="0.3">
      <c r="A9" s="1" t="s">
        <v>155</v>
      </c>
      <c r="B9" s="37">
        <v>-27</v>
      </c>
      <c r="C9" s="37">
        <v>-86</v>
      </c>
      <c r="D9" s="37">
        <v>-195</v>
      </c>
      <c r="E9" s="37">
        <v>-2</v>
      </c>
      <c r="F9" s="38">
        <f t="shared" si="0"/>
        <v>-310</v>
      </c>
      <c r="G9" s="7"/>
      <c r="H9" s="7"/>
    </row>
    <row r="10" spans="1:8" x14ac:dyDescent="0.3">
      <c r="A10" s="1" t="s">
        <v>30</v>
      </c>
      <c r="B10" s="37">
        <v>-41</v>
      </c>
      <c r="C10" s="37">
        <v>-216</v>
      </c>
      <c r="D10" s="37">
        <v>-258</v>
      </c>
      <c r="E10" s="37">
        <v>2</v>
      </c>
      <c r="F10" s="38">
        <f t="shared" si="0"/>
        <v>-513</v>
      </c>
      <c r="G10" s="7"/>
      <c r="H10" s="7"/>
    </row>
    <row r="11" spans="1:8" x14ac:dyDescent="0.3">
      <c r="A11" s="1" t="s">
        <v>33</v>
      </c>
      <c r="B11" s="37">
        <v>-85</v>
      </c>
      <c r="C11" s="37">
        <v>-418</v>
      </c>
      <c r="D11" s="37">
        <v>-553</v>
      </c>
      <c r="E11" s="37">
        <v>2</v>
      </c>
      <c r="F11" s="38">
        <f t="shared" si="0"/>
        <v>-1054</v>
      </c>
      <c r="G11" s="7"/>
      <c r="H11" s="7"/>
    </row>
    <row r="12" spans="1:8" x14ac:dyDescent="0.3">
      <c r="A12" s="1" t="s">
        <v>34</v>
      </c>
      <c r="B12" s="37">
        <v>-194</v>
      </c>
      <c r="C12" s="37">
        <v>-337</v>
      </c>
      <c r="D12" s="37">
        <v>-445</v>
      </c>
      <c r="E12" s="37">
        <v>3</v>
      </c>
      <c r="F12" s="38">
        <f t="shared" si="0"/>
        <v>-973</v>
      </c>
      <c r="G12" s="7"/>
      <c r="H12" s="7"/>
    </row>
    <row r="13" spans="1:8" x14ac:dyDescent="0.3">
      <c r="A13" s="1" t="s">
        <v>35</v>
      </c>
      <c r="B13" s="37">
        <v>-8</v>
      </c>
      <c r="C13" s="37">
        <v>-83</v>
      </c>
      <c r="D13" s="37">
        <v>-74</v>
      </c>
      <c r="E13" s="37">
        <v>-3</v>
      </c>
      <c r="F13" s="38">
        <f t="shared" si="0"/>
        <v>-168</v>
      </c>
      <c r="G13" s="7"/>
      <c r="H13" s="7"/>
    </row>
    <row r="14" spans="1:8" x14ac:dyDescent="0.3">
      <c r="A14" s="1" t="s">
        <v>36</v>
      </c>
      <c r="B14" s="37">
        <v>-36</v>
      </c>
      <c r="C14" s="37">
        <v>-114</v>
      </c>
      <c r="D14" s="37">
        <v>-193</v>
      </c>
      <c r="E14" s="37">
        <v>-6</v>
      </c>
      <c r="F14" s="38">
        <f t="shared" si="0"/>
        <v>-349</v>
      </c>
      <c r="G14" s="7"/>
      <c r="H14" s="7"/>
    </row>
    <row r="15" spans="1:8" x14ac:dyDescent="0.3">
      <c r="A15" s="1" t="s">
        <v>199</v>
      </c>
      <c r="B15" s="37">
        <v>-564</v>
      </c>
      <c r="C15" s="37">
        <v>-246</v>
      </c>
      <c r="D15" s="37">
        <v>-929</v>
      </c>
      <c r="E15" s="37">
        <v>-9</v>
      </c>
      <c r="F15" s="38">
        <f t="shared" si="0"/>
        <v>-1748</v>
      </c>
      <c r="G15" s="7"/>
      <c r="H15" s="7"/>
    </row>
    <row r="16" spans="1:8" x14ac:dyDescent="0.3">
      <c r="A16" s="1" t="s">
        <v>38</v>
      </c>
      <c r="B16" s="37">
        <v>-33</v>
      </c>
      <c r="C16" s="37">
        <v>-106</v>
      </c>
      <c r="D16" s="37">
        <v>-184</v>
      </c>
      <c r="E16" s="37">
        <v>-3</v>
      </c>
      <c r="F16" s="38">
        <f t="shared" si="0"/>
        <v>-326</v>
      </c>
      <c r="G16" s="7"/>
      <c r="H16" s="7"/>
    </row>
    <row r="17" spans="1:8" x14ac:dyDescent="0.3">
      <c r="A17" s="1" t="s">
        <v>39</v>
      </c>
      <c r="B17" s="37">
        <v>-3</v>
      </c>
      <c r="C17" s="37">
        <v>-24</v>
      </c>
      <c r="D17" s="37">
        <v>-71</v>
      </c>
      <c r="E17" s="37">
        <v>0</v>
      </c>
      <c r="F17" s="38">
        <f t="shared" si="0"/>
        <v>-98</v>
      </c>
      <c r="G17" s="7"/>
      <c r="H17" s="7"/>
    </row>
    <row r="18" spans="1:8" x14ac:dyDescent="0.3">
      <c r="A18" s="1" t="s">
        <v>40</v>
      </c>
      <c r="B18" s="37">
        <v>-166</v>
      </c>
      <c r="C18" s="37">
        <v>-351</v>
      </c>
      <c r="D18" s="37">
        <v>-308</v>
      </c>
      <c r="E18" s="37">
        <v>-7</v>
      </c>
      <c r="F18" s="38">
        <f t="shared" si="0"/>
        <v>-832</v>
      </c>
      <c r="G18" s="7"/>
      <c r="H18" s="7"/>
    </row>
    <row r="19" spans="1:8" x14ac:dyDescent="0.3">
      <c r="A19" s="1" t="s">
        <v>41</v>
      </c>
      <c r="B19" s="37">
        <v>-75</v>
      </c>
      <c r="C19" s="37">
        <v>-208</v>
      </c>
      <c r="D19" s="37">
        <v>-426</v>
      </c>
      <c r="E19" s="37">
        <v>-4</v>
      </c>
      <c r="F19" s="38">
        <f t="shared" si="0"/>
        <v>-713</v>
      </c>
      <c r="G19" s="7"/>
      <c r="H19" s="7"/>
    </row>
    <row r="20" spans="1:8" x14ac:dyDescent="0.3">
      <c r="A20" s="1" t="s">
        <v>42</v>
      </c>
      <c r="B20" s="37">
        <v>0</v>
      </c>
      <c r="C20" s="37">
        <v>-18</v>
      </c>
      <c r="D20" s="37">
        <v>-76</v>
      </c>
      <c r="E20" s="37">
        <v>-6</v>
      </c>
      <c r="F20" s="38">
        <f t="shared" si="0"/>
        <v>-100</v>
      </c>
      <c r="G20" s="7"/>
      <c r="H20" s="7"/>
    </row>
    <row r="21" spans="1:8" x14ac:dyDescent="0.3">
      <c r="A21" s="1" t="s">
        <v>43</v>
      </c>
      <c r="B21" s="37">
        <v>2</v>
      </c>
      <c r="C21" s="37">
        <v>-71</v>
      </c>
      <c r="D21" s="37">
        <v>-184</v>
      </c>
      <c r="E21" s="37">
        <v>-1</v>
      </c>
      <c r="F21" s="38">
        <f t="shared" si="0"/>
        <v>-254</v>
      </c>
      <c r="G21" s="7"/>
      <c r="H21" s="7"/>
    </row>
    <row r="22" spans="1:8" x14ac:dyDescent="0.3">
      <c r="A22" s="39" t="s">
        <v>44</v>
      </c>
      <c r="B22" s="40">
        <v>-71</v>
      </c>
      <c r="C22" s="40">
        <v>-137</v>
      </c>
      <c r="D22" s="40">
        <v>-627</v>
      </c>
      <c r="E22" s="40">
        <v>-2</v>
      </c>
      <c r="F22" s="41">
        <f t="shared" si="0"/>
        <v>-837</v>
      </c>
      <c r="G22" s="7"/>
      <c r="H22" s="7"/>
    </row>
    <row r="23" spans="1:8" x14ac:dyDescent="0.3">
      <c r="A23" s="39" t="s">
        <v>45</v>
      </c>
      <c r="B23" s="40">
        <v>-24</v>
      </c>
      <c r="C23" s="40">
        <v>-150</v>
      </c>
      <c r="D23" s="40">
        <v>-231</v>
      </c>
      <c r="E23" s="40">
        <v>-7</v>
      </c>
      <c r="F23" s="41">
        <f t="shared" si="0"/>
        <v>-412</v>
      </c>
      <c r="G23" s="7"/>
      <c r="H23" s="7"/>
    </row>
    <row r="24" spans="1:8" x14ac:dyDescent="0.3">
      <c r="A24" s="28" t="s">
        <v>203</v>
      </c>
      <c r="B24" s="44">
        <v>-438</v>
      </c>
      <c r="C24" s="44">
        <v>-1374</v>
      </c>
      <c r="D24" s="44">
        <v>-1746</v>
      </c>
      <c r="E24" s="44">
        <v>4</v>
      </c>
      <c r="F24" s="45">
        <f t="shared" si="0"/>
        <v>-3554</v>
      </c>
      <c r="G24" s="7"/>
      <c r="H24" s="7"/>
    </row>
    <row r="25" spans="1:8" x14ac:dyDescent="0.3">
      <c r="A25" s="28" t="s">
        <v>204</v>
      </c>
      <c r="B25" s="44">
        <v>-214</v>
      </c>
      <c r="C25" s="44">
        <v>-988</v>
      </c>
      <c r="D25" s="44">
        <v>-1491</v>
      </c>
      <c r="E25" s="44">
        <v>-3</v>
      </c>
      <c r="F25" s="45">
        <f t="shared" si="0"/>
        <v>-2696</v>
      </c>
      <c r="G25" s="7"/>
      <c r="H25" s="7"/>
    </row>
    <row r="26" spans="1:8" x14ac:dyDescent="0.3">
      <c r="A26" s="25" t="s">
        <v>110</v>
      </c>
      <c r="B26" s="42">
        <v>-802</v>
      </c>
      <c r="C26" s="42">
        <v>-780</v>
      </c>
      <c r="D26" s="42">
        <v>-1641</v>
      </c>
      <c r="E26" s="42">
        <v>-15</v>
      </c>
      <c r="F26" s="43">
        <f t="shared" si="0"/>
        <v>-3238</v>
      </c>
      <c r="G26" s="7"/>
      <c r="H26" s="7"/>
    </row>
    <row r="27" spans="1:8" x14ac:dyDescent="0.3">
      <c r="A27" s="28" t="s">
        <v>205</v>
      </c>
      <c r="B27" s="44">
        <v>-370</v>
      </c>
      <c r="C27" s="44">
        <v>-1065</v>
      </c>
      <c r="D27" s="44">
        <v>-2107</v>
      </c>
      <c r="E27" s="44">
        <v>-30</v>
      </c>
      <c r="F27" s="45">
        <f t="shared" si="0"/>
        <v>-3572</v>
      </c>
      <c r="G27" s="7"/>
      <c r="H27" s="7"/>
    </row>
    <row r="28" spans="1:8" x14ac:dyDescent="0.3">
      <c r="A28" s="31" t="s">
        <v>144</v>
      </c>
      <c r="B28" s="46">
        <v>-1824</v>
      </c>
      <c r="C28" s="46">
        <v>-4207</v>
      </c>
      <c r="D28" s="46">
        <v>-6985</v>
      </c>
      <c r="E28" s="46">
        <v>-44</v>
      </c>
      <c r="F28" s="47">
        <f t="shared" si="0"/>
        <v>-13060</v>
      </c>
      <c r="G28" s="7"/>
      <c r="H28" s="7"/>
    </row>
    <row r="29" spans="1:8" x14ac:dyDescent="0.3">
      <c r="A29" s="1" t="s">
        <v>206</v>
      </c>
      <c r="B29" s="48"/>
      <c r="C29" s="48"/>
      <c r="D29" s="48"/>
      <c r="E29" s="48"/>
      <c r="F29" s="49"/>
    </row>
    <row r="30" spans="1:8" x14ac:dyDescent="0.3">
      <c r="A30" s="1" t="s">
        <v>350</v>
      </c>
    </row>
    <row r="32" spans="1:8" x14ac:dyDescent="0.3">
      <c r="E32" s="36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6DAC8-9A07-4943-B1AC-E8D87563CD6D}">
  <dimension ref="A1:H32"/>
  <sheetViews>
    <sheetView zoomScale="70" zoomScaleNormal="70" workbookViewId="0">
      <selection activeCell="A2" sqref="A2"/>
    </sheetView>
  </sheetViews>
  <sheetFormatPr defaultColWidth="8.81640625" defaultRowHeight="13" x14ac:dyDescent="0.3"/>
  <cols>
    <col min="1" max="1" width="17.1796875" style="1" customWidth="1"/>
    <col min="2" max="2" width="20" style="1" customWidth="1"/>
    <col min="3" max="3" width="16.6328125" style="1" bestFit="1" customWidth="1"/>
    <col min="4" max="4" width="14.81640625" style="1" bestFit="1" customWidth="1"/>
    <col min="5" max="5" width="10.90625" style="1" bestFit="1" customWidth="1"/>
    <col min="6" max="16384" width="8.81640625" style="1"/>
  </cols>
  <sheetData>
    <row r="1" spans="1:8" x14ac:dyDescent="0.3">
      <c r="A1" s="39" t="s">
        <v>331</v>
      </c>
      <c r="B1" s="39"/>
      <c r="C1" s="39"/>
      <c r="D1" s="39"/>
      <c r="E1" s="39"/>
      <c r="F1" s="39"/>
      <c r="G1" s="39"/>
    </row>
    <row r="2" spans="1:8" x14ac:dyDescent="0.3">
      <c r="A2" s="21"/>
      <c r="B2" s="21"/>
      <c r="C2" s="21"/>
      <c r="D2" s="21"/>
      <c r="E2" s="21"/>
      <c r="F2" s="21"/>
    </row>
    <row r="3" spans="1:8" x14ac:dyDescent="0.3">
      <c r="A3" s="22"/>
      <c r="B3" s="85" t="s">
        <v>200</v>
      </c>
      <c r="C3" s="85" t="s">
        <v>201</v>
      </c>
      <c r="D3" s="85" t="s">
        <v>0</v>
      </c>
      <c r="E3" s="85" t="s">
        <v>202</v>
      </c>
      <c r="F3" s="85" t="s">
        <v>3</v>
      </c>
    </row>
    <row r="4" spans="1:8" x14ac:dyDescent="0.3">
      <c r="A4" s="1" t="s">
        <v>28</v>
      </c>
      <c r="B4" s="23">
        <v>-2.2000000000000002</v>
      </c>
      <c r="C4" s="23">
        <v>-5</v>
      </c>
      <c r="D4" s="23">
        <v>-4.5</v>
      </c>
      <c r="E4" s="23">
        <v>-0.4</v>
      </c>
      <c r="F4" s="24">
        <v>-4.4000000000000004</v>
      </c>
      <c r="G4" s="7"/>
      <c r="H4" s="7"/>
    </row>
    <row r="5" spans="1:8" x14ac:dyDescent="0.3">
      <c r="A5" s="1" t="s">
        <v>196</v>
      </c>
      <c r="B5" s="23">
        <v>1.3</v>
      </c>
      <c r="C5" s="23">
        <v>-1.5</v>
      </c>
      <c r="D5" s="23">
        <v>-7.4</v>
      </c>
      <c r="E5" s="23">
        <v>-25</v>
      </c>
      <c r="F5" s="24">
        <v>-4</v>
      </c>
      <c r="G5" s="7"/>
      <c r="H5" s="7"/>
    </row>
    <row r="6" spans="1:8" x14ac:dyDescent="0.3">
      <c r="A6" s="1" t="s">
        <v>29</v>
      </c>
      <c r="B6" s="23">
        <v>-3.1</v>
      </c>
      <c r="C6" s="23">
        <v>-5.2</v>
      </c>
      <c r="D6" s="23">
        <v>-3.8</v>
      </c>
      <c r="E6" s="23">
        <v>0.5</v>
      </c>
      <c r="F6" s="24">
        <v>-4</v>
      </c>
      <c r="G6" s="7"/>
      <c r="H6" s="7"/>
    </row>
    <row r="7" spans="1:8" x14ac:dyDescent="0.3">
      <c r="A7" s="1" t="s">
        <v>142</v>
      </c>
      <c r="B7" s="23">
        <v>-2.2000000000000002</v>
      </c>
      <c r="C7" s="23">
        <v>-4</v>
      </c>
      <c r="D7" s="23">
        <v>-4.5</v>
      </c>
      <c r="E7" s="23">
        <v>-5.7</v>
      </c>
      <c r="F7" s="24">
        <v>-4.0999999999999996</v>
      </c>
      <c r="G7" s="7"/>
      <c r="H7" s="7"/>
    </row>
    <row r="8" spans="1:8" x14ac:dyDescent="0.3">
      <c r="A8" s="1" t="s">
        <v>31</v>
      </c>
      <c r="B8" s="23">
        <v>-2.1</v>
      </c>
      <c r="C8" s="23">
        <v>-4.4000000000000004</v>
      </c>
      <c r="D8" s="23">
        <v>-5.0999999999999996</v>
      </c>
      <c r="E8" s="23">
        <v>0</v>
      </c>
      <c r="F8" s="24">
        <v>-4.3</v>
      </c>
      <c r="G8" s="7"/>
      <c r="H8" s="7"/>
    </row>
    <row r="9" spans="1:8" x14ac:dyDescent="0.3">
      <c r="A9" s="1" t="s">
        <v>155</v>
      </c>
      <c r="B9" s="23">
        <v>-2.7</v>
      </c>
      <c r="C9" s="23">
        <v>-4.0999999999999996</v>
      </c>
      <c r="D9" s="23">
        <v>-5</v>
      </c>
      <c r="E9" s="23">
        <v>-3.3</v>
      </c>
      <c r="F9" s="24">
        <v>-4.4000000000000004</v>
      </c>
      <c r="G9" s="7"/>
      <c r="H9" s="7"/>
    </row>
    <row r="10" spans="1:8" x14ac:dyDescent="0.3">
      <c r="A10" s="1" t="s">
        <v>30</v>
      </c>
      <c r="B10" s="23">
        <v>-2.4</v>
      </c>
      <c r="C10" s="23">
        <v>-4.7</v>
      </c>
      <c r="D10" s="23">
        <v>-4.4000000000000004</v>
      </c>
      <c r="E10" s="23">
        <v>1.9</v>
      </c>
      <c r="F10" s="24">
        <v>-4.2</v>
      </c>
      <c r="G10" s="7"/>
      <c r="H10" s="7"/>
    </row>
    <row r="11" spans="1:8" x14ac:dyDescent="0.3">
      <c r="A11" s="1" t="s">
        <v>33</v>
      </c>
      <c r="B11" s="23">
        <v>-1.7</v>
      </c>
      <c r="C11" s="23">
        <v>-4.9000000000000004</v>
      </c>
      <c r="D11" s="23">
        <v>-4.9000000000000004</v>
      </c>
      <c r="E11" s="23">
        <v>1.2</v>
      </c>
      <c r="F11" s="24">
        <v>-4.2</v>
      </c>
      <c r="G11" s="7"/>
      <c r="H11" s="7"/>
    </row>
    <row r="12" spans="1:8" x14ac:dyDescent="0.3">
      <c r="A12" s="1" t="s">
        <v>34</v>
      </c>
      <c r="B12" s="23">
        <v>-3.7</v>
      </c>
      <c r="C12" s="23">
        <v>-4.4000000000000004</v>
      </c>
      <c r="D12" s="23">
        <v>-4.8</v>
      </c>
      <c r="E12" s="23">
        <v>1.1000000000000001</v>
      </c>
      <c r="F12" s="24">
        <v>-4.3</v>
      </c>
      <c r="G12" s="7"/>
      <c r="H12" s="7"/>
    </row>
    <row r="13" spans="1:8" x14ac:dyDescent="0.3">
      <c r="A13" s="1" t="s">
        <v>35</v>
      </c>
      <c r="B13" s="23">
        <v>-0.7</v>
      </c>
      <c r="C13" s="23">
        <v>-5.3</v>
      </c>
      <c r="D13" s="23">
        <v>-3.8</v>
      </c>
      <c r="E13" s="23">
        <v>-5.3</v>
      </c>
      <c r="F13" s="24">
        <v>-3.6</v>
      </c>
      <c r="G13" s="7"/>
      <c r="H13" s="7"/>
    </row>
    <row r="14" spans="1:8" x14ac:dyDescent="0.3">
      <c r="A14" s="1" t="s">
        <v>36</v>
      </c>
      <c r="B14" s="23">
        <v>-2.2000000000000002</v>
      </c>
      <c r="C14" s="23">
        <v>-4.2</v>
      </c>
      <c r="D14" s="23">
        <v>-4.8</v>
      </c>
      <c r="E14" s="23">
        <v>-5.2</v>
      </c>
      <c r="F14" s="24">
        <v>-4.0999999999999996</v>
      </c>
      <c r="G14" s="7"/>
      <c r="H14" s="7"/>
    </row>
    <row r="15" spans="1:8" x14ac:dyDescent="0.3">
      <c r="A15" s="1" t="s">
        <v>199</v>
      </c>
      <c r="B15" s="23">
        <v>-3.5</v>
      </c>
      <c r="C15" s="23">
        <v>-3.5</v>
      </c>
      <c r="D15" s="23">
        <v>-6.5</v>
      </c>
      <c r="E15" s="23">
        <v>-1.7</v>
      </c>
      <c r="F15" s="24">
        <v>-4.5999999999999996</v>
      </c>
      <c r="G15" s="7"/>
      <c r="H15" s="7"/>
    </row>
    <row r="16" spans="1:8" x14ac:dyDescent="0.3">
      <c r="A16" s="1" t="s">
        <v>38</v>
      </c>
      <c r="B16" s="23">
        <v>-1.6</v>
      </c>
      <c r="C16" s="23">
        <v>-4.5</v>
      </c>
      <c r="D16" s="23">
        <v>-4.2</v>
      </c>
      <c r="E16" s="23">
        <v>-4.4000000000000004</v>
      </c>
      <c r="F16" s="24">
        <v>-3.7</v>
      </c>
      <c r="G16" s="7"/>
      <c r="H16" s="7"/>
    </row>
    <row r="17" spans="1:8" x14ac:dyDescent="0.3">
      <c r="A17" s="1" t="s">
        <v>39</v>
      </c>
      <c r="B17" s="23">
        <v>0.8</v>
      </c>
      <c r="C17" s="23">
        <v>-6.9</v>
      </c>
      <c r="D17" s="23">
        <v>-6.1</v>
      </c>
      <c r="E17" s="23">
        <v>0</v>
      </c>
      <c r="F17" s="24">
        <v>-5.2</v>
      </c>
      <c r="G17" s="7"/>
      <c r="H17" s="7"/>
    </row>
    <row r="18" spans="1:8" x14ac:dyDescent="0.3">
      <c r="A18" s="1" t="s">
        <v>40</v>
      </c>
      <c r="B18" s="23">
        <v>-1.9</v>
      </c>
      <c r="C18" s="23">
        <v>-4.5999999999999996</v>
      </c>
      <c r="D18" s="23">
        <v>-1.9</v>
      </c>
      <c r="E18" s="23">
        <v>-2.5</v>
      </c>
      <c r="F18" s="24">
        <v>-2.5</v>
      </c>
      <c r="G18" s="7"/>
      <c r="H18" s="7"/>
    </row>
    <row r="19" spans="1:8" x14ac:dyDescent="0.3">
      <c r="A19" s="1" t="s">
        <v>41</v>
      </c>
      <c r="B19" s="23">
        <v>-1.7</v>
      </c>
      <c r="C19" s="23">
        <v>-6.2</v>
      </c>
      <c r="D19" s="23">
        <v>-3.6</v>
      </c>
      <c r="E19" s="23">
        <v>-1.8</v>
      </c>
      <c r="F19" s="24">
        <v>-3.6</v>
      </c>
      <c r="G19" s="7"/>
      <c r="H19" s="7"/>
    </row>
    <row r="20" spans="1:8" x14ac:dyDescent="0.3">
      <c r="A20" s="1" t="s">
        <v>42</v>
      </c>
      <c r="B20" s="23">
        <v>0</v>
      </c>
      <c r="C20" s="23">
        <v>-3.8</v>
      </c>
      <c r="D20" s="23">
        <v>-4.4000000000000004</v>
      </c>
      <c r="E20" s="23">
        <v>-7.9</v>
      </c>
      <c r="F20" s="24">
        <v>-3.5</v>
      </c>
      <c r="G20" s="7"/>
      <c r="H20" s="7"/>
    </row>
    <row r="21" spans="1:8" x14ac:dyDescent="0.3">
      <c r="A21" s="1" t="s">
        <v>43</v>
      </c>
      <c r="B21" s="23">
        <v>0.1</v>
      </c>
      <c r="C21" s="23">
        <v>-4.5</v>
      </c>
      <c r="D21" s="23">
        <v>-2.4</v>
      </c>
      <c r="E21" s="23">
        <v>-1</v>
      </c>
      <c r="F21" s="24">
        <v>-2.2999999999999998</v>
      </c>
      <c r="G21" s="7"/>
      <c r="H21" s="7"/>
    </row>
    <row r="22" spans="1:8" x14ac:dyDescent="0.3">
      <c r="A22" s="1" t="s">
        <v>44</v>
      </c>
      <c r="B22" s="23">
        <v>-1.4</v>
      </c>
      <c r="C22" s="23">
        <v>-3.8</v>
      </c>
      <c r="D22" s="23">
        <v>-4.5</v>
      </c>
      <c r="E22" s="23">
        <v>-0.4</v>
      </c>
      <c r="F22" s="24">
        <v>-3.6</v>
      </c>
      <c r="G22" s="7"/>
      <c r="H22" s="7"/>
    </row>
    <row r="23" spans="1:8" x14ac:dyDescent="0.3">
      <c r="A23" s="39" t="s">
        <v>45</v>
      </c>
      <c r="B23" s="261">
        <v>-1</v>
      </c>
      <c r="C23" s="261">
        <v>-5.3</v>
      </c>
      <c r="D23" s="261">
        <v>-4.0999999999999996</v>
      </c>
      <c r="E23" s="261">
        <v>-2.6</v>
      </c>
      <c r="F23" s="266">
        <v>-3.7</v>
      </c>
      <c r="G23" s="7"/>
      <c r="H23" s="7"/>
    </row>
    <row r="24" spans="1:8" x14ac:dyDescent="0.3">
      <c r="A24" s="28" t="s">
        <v>203</v>
      </c>
      <c r="B24" s="29">
        <v>-2.8</v>
      </c>
      <c r="C24" s="29">
        <v>-5</v>
      </c>
      <c r="D24" s="29">
        <v>-4.0999999999999996</v>
      </c>
      <c r="E24" s="29">
        <v>0.4</v>
      </c>
      <c r="F24" s="30">
        <v>-4.0999999999999996</v>
      </c>
      <c r="G24" s="7"/>
      <c r="H24" s="7"/>
    </row>
    <row r="25" spans="1:8" x14ac:dyDescent="0.3">
      <c r="A25" s="25" t="s">
        <v>204</v>
      </c>
      <c r="B25" s="26">
        <v>-2</v>
      </c>
      <c r="C25" s="26">
        <v>-4.5</v>
      </c>
      <c r="D25" s="26">
        <v>-5</v>
      </c>
      <c r="E25" s="26">
        <v>-0.7</v>
      </c>
      <c r="F25" s="27">
        <v>-4.3</v>
      </c>
      <c r="G25" s="7"/>
      <c r="H25" s="7"/>
    </row>
    <row r="26" spans="1:8" x14ac:dyDescent="0.3">
      <c r="A26" s="25" t="s">
        <v>110</v>
      </c>
      <c r="B26" s="26">
        <v>-3.3</v>
      </c>
      <c r="C26" s="26">
        <v>-4.0999999999999996</v>
      </c>
      <c r="D26" s="26">
        <v>-5.5</v>
      </c>
      <c r="E26" s="26">
        <v>-1.5</v>
      </c>
      <c r="F26" s="27">
        <v>-4.4000000000000004</v>
      </c>
      <c r="G26" s="7"/>
      <c r="H26" s="7"/>
    </row>
    <row r="27" spans="1:8" x14ac:dyDescent="0.3">
      <c r="A27" s="28" t="s">
        <v>205</v>
      </c>
      <c r="B27" s="29">
        <v>-1.5</v>
      </c>
      <c r="C27" s="29">
        <v>-4.8</v>
      </c>
      <c r="D27" s="29">
        <v>-3.4</v>
      </c>
      <c r="E27" s="29">
        <v>-2</v>
      </c>
      <c r="F27" s="30">
        <v>-3.2</v>
      </c>
      <c r="G27" s="7"/>
      <c r="H27" s="7"/>
    </row>
    <row r="28" spans="1:8" x14ac:dyDescent="0.3">
      <c r="A28" s="31" t="s">
        <v>144</v>
      </c>
      <c r="B28" s="32">
        <v>-2.4</v>
      </c>
      <c r="C28" s="32">
        <v>-4.7</v>
      </c>
      <c r="D28" s="32">
        <v>-4.2</v>
      </c>
      <c r="E28" s="32">
        <v>-1.1000000000000001</v>
      </c>
      <c r="F28" s="33">
        <v>-3.9</v>
      </c>
      <c r="G28" s="7"/>
      <c r="H28" s="7"/>
    </row>
    <row r="29" spans="1:8" x14ac:dyDescent="0.3">
      <c r="A29" s="1" t="s">
        <v>206</v>
      </c>
      <c r="B29" s="34"/>
      <c r="C29" s="34"/>
      <c r="D29" s="34"/>
      <c r="E29" s="34"/>
      <c r="F29" s="35"/>
    </row>
    <row r="30" spans="1:8" x14ac:dyDescent="0.3">
      <c r="A30" s="1" t="s">
        <v>350</v>
      </c>
    </row>
    <row r="32" spans="1:8" x14ac:dyDescent="0.3">
      <c r="E32" s="3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78838-9FE5-4097-872F-DAC4C6FCA949}">
  <dimension ref="A1:J35"/>
  <sheetViews>
    <sheetView topLeftCell="A4" zoomScale="70" zoomScaleNormal="70" workbookViewId="0">
      <selection activeCell="A2" sqref="A2"/>
    </sheetView>
  </sheetViews>
  <sheetFormatPr defaultColWidth="9.1796875" defaultRowHeight="13" x14ac:dyDescent="0.3"/>
  <cols>
    <col min="1" max="1" width="32.81640625" style="1" customWidth="1"/>
    <col min="2" max="4" width="11.81640625" style="1" customWidth="1"/>
    <col min="5" max="5" width="12.81640625" style="1" bestFit="1" customWidth="1"/>
    <col min="6" max="6" width="12.453125" style="1" bestFit="1" customWidth="1"/>
    <col min="7" max="7" width="6.81640625" style="1" customWidth="1"/>
    <col min="8" max="8" width="5.1796875" style="1" customWidth="1"/>
    <col min="9" max="9" width="11" style="1" bestFit="1" customWidth="1"/>
    <col min="10" max="10" width="13.81640625" style="1" bestFit="1" customWidth="1"/>
    <col min="11" max="16384" width="9.1796875" style="1"/>
  </cols>
  <sheetData>
    <row r="1" spans="1:9" x14ac:dyDescent="0.3">
      <c r="A1" s="39" t="s">
        <v>358</v>
      </c>
      <c r="B1" s="39"/>
      <c r="C1" s="39"/>
      <c r="D1" s="39"/>
      <c r="E1" s="39"/>
      <c r="F1" s="39"/>
    </row>
    <row r="2" spans="1:9" x14ac:dyDescent="0.3">
      <c r="A2" s="31"/>
      <c r="B2" s="21"/>
      <c r="C2" s="21"/>
      <c r="D2" s="21"/>
      <c r="E2" s="21"/>
      <c r="F2" s="21"/>
    </row>
    <row r="3" spans="1:9" ht="56.25" customHeight="1" x14ac:dyDescent="0.3">
      <c r="A3" s="163"/>
      <c r="B3" s="164" t="s">
        <v>3</v>
      </c>
      <c r="C3" s="165" t="s">
        <v>24</v>
      </c>
      <c r="D3" s="165"/>
      <c r="E3" s="164" t="s">
        <v>25</v>
      </c>
      <c r="F3" s="164" t="s">
        <v>26</v>
      </c>
      <c r="H3" s="166"/>
    </row>
    <row r="4" spans="1:9" x14ac:dyDescent="0.3">
      <c r="A4" s="167"/>
      <c r="B4" s="168" t="s">
        <v>14</v>
      </c>
      <c r="C4" s="168" t="s">
        <v>14</v>
      </c>
      <c r="D4" s="168" t="s">
        <v>27</v>
      </c>
      <c r="E4" s="168" t="s">
        <v>27</v>
      </c>
      <c r="F4" s="168" t="s">
        <v>16</v>
      </c>
    </row>
    <row r="5" spans="1:9" x14ac:dyDescent="0.3">
      <c r="A5" s="169" t="s">
        <v>28</v>
      </c>
      <c r="B5" s="170">
        <v>31730</v>
      </c>
      <c r="C5" s="170">
        <v>30733</v>
      </c>
      <c r="D5" s="170">
        <v>715930</v>
      </c>
      <c r="E5" s="171">
        <f>+D5/C5</f>
        <v>23.295155045065563</v>
      </c>
      <c r="F5" s="172">
        <v>3.1421367790734323</v>
      </c>
      <c r="H5" s="173"/>
      <c r="I5" s="174"/>
    </row>
    <row r="6" spans="1:9" x14ac:dyDescent="0.3">
      <c r="A6" s="175" t="s">
        <v>335</v>
      </c>
      <c r="B6" s="176">
        <v>874</v>
      </c>
      <c r="C6" s="176">
        <v>858</v>
      </c>
      <c r="D6" s="176">
        <v>55870</v>
      </c>
      <c r="E6" s="171">
        <f t="shared" ref="E6:E24" si="0">+D6/C6</f>
        <v>65.116550116550115</v>
      </c>
      <c r="F6" s="172">
        <v>1.8306636155606408</v>
      </c>
      <c r="H6" s="173"/>
      <c r="I6" s="174"/>
    </row>
    <row r="7" spans="1:9" x14ac:dyDescent="0.3">
      <c r="A7" s="175" t="s">
        <v>29</v>
      </c>
      <c r="B7" s="176">
        <v>28631</v>
      </c>
      <c r="C7" s="176">
        <v>27414</v>
      </c>
      <c r="D7" s="176">
        <v>784752</v>
      </c>
      <c r="E7" s="171">
        <f t="shared" si="0"/>
        <v>28.625957539943094</v>
      </c>
      <c r="F7" s="172">
        <v>4.2506374209772622</v>
      </c>
      <c r="H7" s="173"/>
      <c r="I7" s="174"/>
    </row>
    <row r="8" spans="1:9" ht="15.75" customHeight="1" x14ac:dyDescent="0.3">
      <c r="A8" s="175" t="s">
        <v>30</v>
      </c>
      <c r="B8" s="176">
        <v>5189</v>
      </c>
      <c r="C8" s="176">
        <v>4761</v>
      </c>
      <c r="D8" s="176">
        <v>21657</v>
      </c>
      <c r="E8" s="171">
        <f t="shared" si="0"/>
        <v>4.5488342785129179</v>
      </c>
      <c r="F8" s="172">
        <v>8.248217382925418</v>
      </c>
      <c r="H8" s="173"/>
      <c r="I8" s="174"/>
    </row>
    <row r="9" spans="1:9" x14ac:dyDescent="0.3">
      <c r="A9" s="175" t="s">
        <v>142</v>
      </c>
      <c r="B9" s="176">
        <v>21197</v>
      </c>
      <c r="C9" s="176">
        <v>20723</v>
      </c>
      <c r="D9" s="176">
        <v>179177</v>
      </c>
      <c r="E9" s="171">
        <f t="shared" si="0"/>
        <v>8.6462867345461571</v>
      </c>
      <c r="F9" s="172">
        <v>2.2361654951172336</v>
      </c>
      <c r="H9" s="173"/>
      <c r="I9" s="174"/>
    </row>
    <row r="10" spans="1:9" x14ac:dyDescent="0.3">
      <c r="A10" s="175" t="s">
        <v>31</v>
      </c>
      <c r="B10" s="176">
        <v>44220</v>
      </c>
      <c r="C10" s="176">
        <v>39689</v>
      </c>
      <c r="D10" s="176">
        <v>602759</v>
      </c>
      <c r="E10" s="171">
        <f t="shared" si="0"/>
        <v>15.187054347552218</v>
      </c>
      <c r="F10" s="172">
        <v>10.246494798733604</v>
      </c>
      <c r="H10" s="173"/>
      <c r="I10" s="174"/>
    </row>
    <row r="11" spans="1:9" x14ac:dyDescent="0.3">
      <c r="A11" s="175" t="s">
        <v>32</v>
      </c>
      <c r="B11" s="176">
        <v>8066</v>
      </c>
      <c r="C11" s="176">
        <v>7509</v>
      </c>
      <c r="D11" s="176">
        <v>182952</v>
      </c>
      <c r="E11" s="171">
        <f t="shared" si="0"/>
        <v>24.364362764682379</v>
      </c>
      <c r="F11" s="172">
        <v>6.9055293825936035</v>
      </c>
      <c r="H11" s="173"/>
      <c r="I11" s="174"/>
    </row>
    <row r="12" spans="1:9" x14ac:dyDescent="0.3">
      <c r="A12" s="175" t="s">
        <v>33</v>
      </c>
      <c r="B12" s="176">
        <v>36125</v>
      </c>
      <c r="C12" s="176">
        <v>32261</v>
      </c>
      <c r="D12" s="176">
        <v>809827</v>
      </c>
      <c r="E12" s="171">
        <f t="shared" si="0"/>
        <v>25.102352685905583</v>
      </c>
      <c r="F12" s="172">
        <v>10.696193771626298</v>
      </c>
      <c r="H12" s="173"/>
      <c r="I12" s="174"/>
    </row>
    <row r="13" spans="1:9" x14ac:dyDescent="0.3">
      <c r="A13" s="175" t="s">
        <v>34</v>
      </c>
      <c r="B13" s="176">
        <v>19784</v>
      </c>
      <c r="C13" s="176">
        <v>18201</v>
      </c>
      <c r="D13" s="176">
        <v>395101</v>
      </c>
      <c r="E13" s="171">
        <f t="shared" si="0"/>
        <v>21.707653425635954</v>
      </c>
      <c r="F13" s="172">
        <v>8.0014152850788509</v>
      </c>
      <c r="H13" s="173"/>
      <c r="I13" s="174"/>
    </row>
    <row r="14" spans="1:9" x14ac:dyDescent="0.3">
      <c r="A14" s="175" t="s">
        <v>35</v>
      </c>
      <c r="B14" s="176">
        <v>6324</v>
      </c>
      <c r="C14" s="176">
        <v>6031</v>
      </c>
      <c r="D14" s="176">
        <v>182945</v>
      </c>
      <c r="E14" s="171">
        <f t="shared" si="0"/>
        <v>30.334107113248219</v>
      </c>
      <c r="F14" s="172">
        <v>4.6331435800126508</v>
      </c>
      <c r="H14" s="173"/>
      <c r="I14" s="174"/>
    </row>
    <row r="15" spans="1:9" x14ac:dyDescent="0.3">
      <c r="A15" s="175" t="s">
        <v>36</v>
      </c>
      <c r="B15" s="176">
        <v>11613</v>
      </c>
      <c r="C15" s="176">
        <v>10815</v>
      </c>
      <c r="D15" s="176">
        <v>314961</v>
      </c>
      <c r="E15" s="171">
        <f t="shared" si="0"/>
        <v>29.12260748959778</v>
      </c>
      <c r="F15" s="172">
        <v>6.8716094032549728</v>
      </c>
      <c r="H15" s="173"/>
      <c r="I15" s="174"/>
    </row>
    <row r="16" spans="1:9" x14ac:dyDescent="0.3">
      <c r="A16" s="175" t="s">
        <v>37</v>
      </c>
      <c r="B16" s="176">
        <v>19931</v>
      </c>
      <c r="C16" s="176">
        <v>18905</v>
      </c>
      <c r="D16" s="176">
        <v>383879</v>
      </c>
      <c r="E16" s="171">
        <f t="shared" si="0"/>
        <v>20.305686326368686</v>
      </c>
      <c r="F16" s="172">
        <v>5.1477597712106773</v>
      </c>
      <c r="H16" s="173"/>
      <c r="I16" s="174"/>
    </row>
    <row r="17" spans="1:10" x14ac:dyDescent="0.3">
      <c r="A17" s="8" t="s">
        <v>38</v>
      </c>
      <c r="B17" s="176">
        <v>10978</v>
      </c>
      <c r="C17" s="176">
        <v>10569</v>
      </c>
      <c r="D17" s="176">
        <v>200285</v>
      </c>
      <c r="E17" s="171">
        <f t="shared" si="0"/>
        <v>18.950231810010408</v>
      </c>
      <c r="F17" s="172">
        <v>3.7256330843505192</v>
      </c>
      <c r="H17" s="173"/>
      <c r="I17" s="174"/>
    </row>
    <row r="18" spans="1:10" x14ac:dyDescent="0.3">
      <c r="A18" s="175" t="s">
        <v>39</v>
      </c>
      <c r="B18" s="176">
        <v>4527</v>
      </c>
      <c r="C18" s="176">
        <v>4423</v>
      </c>
      <c r="D18" s="176">
        <v>106653</v>
      </c>
      <c r="E18" s="171">
        <f t="shared" si="0"/>
        <v>24.113271535157132</v>
      </c>
      <c r="F18" s="172">
        <v>2.2973271482217803</v>
      </c>
      <c r="H18" s="173"/>
      <c r="I18" s="174"/>
    </row>
    <row r="19" spans="1:10" x14ac:dyDescent="0.3">
      <c r="A19" s="175" t="s">
        <v>40</v>
      </c>
      <c r="B19" s="176">
        <v>24806</v>
      </c>
      <c r="C19" s="176">
        <v>23828</v>
      </c>
      <c r="D19" s="176">
        <v>281334</v>
      </c>
      <c r="E19" s="171">
        <f t="shared" si="0"/>
        <v>11.806865872083263</v>
      </c>
      <c r="F19" s="172">
        <v>3.9425945335805852</v>
      </c>
      <c r="H19" s="173"/>
      <c r="I19" s="174"/>
    </row>
    <row r="20" spans="1:10" x14ac:dyDescent="0.3">
      <c r="A20" s="175" t="s">
        <v>41</v>
      </c>
      <c r="B20" s="176">
        <v>49894</v>
      </c>
      <c r="C20" s="176">
        <v>48507</v>
      </c>
      <c r="D20" s="176">
        <v>870611</v>
      </c>
      <c r="E20" s="171">
        <f t="shared" si="0"/>
        <v>17.94815181314037</v>
      </c>
      <c r="F20" s="172">
        <v>2.7798933739527798</v>
      </c>
      <c r="H20" s="173"/>
      <c r="I20" s="174"/>
    </row>
    <row r="21" spans="1:10" x14ac:dyDescent="0.3">
      <c r="A21" s="175" t="s">
        <v>42</v>
      </c>
      <c r="B21" s="176">
        <v>7512</v>
      </c>
      <c r="C21" s="176">
        <v>7358</v>
      </c>
      <c r="D21" s="176">
        <v>270521</v>
      </c>
      <c r="E21" s="171">
        <f t="shared" si="0"/>
        <v>36.765561293829848</v>
      </c>
      <c r="F21" s="172">
        <v>2.0500532481363152</v>
      </c>
      <c r="H21" s="173"/>
      <c r="I21" s="174"/>
    </row>
    <row r="22" spans="1:10" x14ac:dyDescent="0.3">
      <c r="A22" s="175" t="s">
        <v>43</v>
      </c>
      <c r="B22" s="176">
        <v>24927</v>
      </c>
      <c r="C22" s="176">
        <v>23436</v>
      </c>
      <c r="D22" s="176">
        <v>280194</v>
      </c>
      <c r="E22" s="171">
        <f t="shared" si="0"/>
        <v>11.955709165386585</v>
      </c>
      <c r="F22" s="172">
        <v>5.9814658803706822</v>
      </c>
      <c r="H22" s="173"/>
      <c r="I22" s="174"/>
    </row>
    <row r="23" spans="1:10" x14ac:dyDescent="0.3">
      <c r="A23" s="175" t="s">
        <v>44</v>
      </c>
      <c r="B23" s="176">
        <v>42447</v>
      </c>
      <c r="C23" s="176">
        <v>40623</v>
      </c>
      <c r="D23" s="176">
        <v>815293</v>
      </c>
      <c r="E23" s="171">
        <f t="shared" si="0"/>
        <v>20.069738817911034</v>
      </c>
      <c r="F23" s="172">
        <v>4.2971234716234363</v>
      </c>
      <c r="H23" s="173"/>
      <c r="I23" s="174"/>
    </row>
    <row r="24" spans="1:10" x14ac:dyDescent="0.3">
      <c r="A24" s="177" t="s">
        <v>45</v>
      </c>
      <c r="B24" s="178">
        <v>16970</v>
      </c>
      <c r="C24" s="178">
        <v>16476</v>
      </c>
      <c r="D24" s="178">
        <v>810393</v>
      </c>
      <c r="E24" s="171">
        <f t="shared" si="0"/>
        <v>49.186270939548436</v>
      </c>
      <c r="F24" s="179">
        <v>2.9110194460813199</v>
      </c>
      <c r="H24" s="173"/>
      <c r="I24" s="174"/>
    </row>
    <row r="25" spans="1:10" s="39" customFormat="1" x14ac:dyDescent="0.3">
      <c r="A25" s="180" t="s">
        <v>3</v>
      </c>
      <c r="B25" s="181">
        <v>415745</v>
      </c>
      <c r="C25" s="181">
        <f t="shared" ref="C25:D25" si="1">SUM(C5:C24)</f>
        <v>393120</v>
      </c>
      <c r="D25" s="181">
        <f t="shared" si="1"/>
        <v>8265094</v>
      </c>
      <c r="E25" s="182">
        <f>+D25/C25</f>
        <v>21.024353886853888</v>
      </c>
      <c r="F25" s="179">
        <v>5.4420377875861403</v>
      </c>
      <c r="H25" s="183"/>
      <c r="I25" s="184"/>
      <c r="J25" s="222"/>
    </row>
    <row r="26" spans="1:10" x14ac:dyDescent="0.3">
      <c r="A26" s="169" t="s">
        <v>47</v>
      </c>
      <c r="B26" s="170">
        <v>176032</v>
      </c>
      <c r="C26" s="170">
        <v>163948</v>
      </c>
      <c r="D26" s="170">
        <v>3352924</v>
      </c>
      <c r="E26" s="171">
        <v>20.451143045355845</v>
      </c>
      <c r="F26" s="179">
        <v>6.8646609707325945</v>
      </c>
      <c r="H26" s="185"/>
    </row>
    <row r="27" spans="1:10" x14ac:dyDescent="0.3">
      <c r="A27" s="175" t="s">
        <v>48</v>
      </c>
      <c r="B27" s="176">
        <v>57652</v>
      </c>
      <c r="C27" s="176">
        <v>53952</v>
      </c>
      <c r="D27" s="176">
        <v>1276886</v>
      </c>
      <c r="E27" s="171">
        <v>23.667074436536179</v>
      </c>
      <c r="F27" s="179">
        <v>6.4178172483174905</v>
      </c>
      <c r="H27" s="185"/>
    </row>
    <row r="28" spans="1:10" x14ac:dyDescent="0.3">
      <c r="A28" s="186" t="s">
        <v>49</v>
      </c>
      <c r="B28" s="187">
        <v>182061</v>
      </c>
      <c r="C28" s="187">
        <v>175220</v>
      </c>
      <c r="D28" s="187">
        <v>3635284</v>
      </c>
      <c r="E28" s="188">
        <v>20.746969524026937</v>
      </c>
      <c r="F28" s="189">
        <v>3.757531816259386</v>
      </c>
      <c r="H28" s="185"/>
    </row>
    <row r="29" spans="1:10" x14ac:dyDescent="0.3">
      <c r="A29" s="190"/>
      <c r="B29" s="191"/>
      <c r="C29" s="192"/>
      <c r="D29" s="223"/>
      <c r="E29" s="173"/>
      <c r="F29" s="172"/>
      <c r="H29" s="191"/>
    </row>
    <row r="30" spans="1:10" x14ac:dyDescent="0.3">
      <c r="A30" s="13" t="s">
        <v>46</v>
      </c>
      <c r="F30" s="7"/>
    </row>
    <row r="31" spans="1:10" x14ac:dyDescent="0.3">
      <c r="F31" s="7"/>
    </row>
    <row r="32" spans="1:10" x14ac:dyDescent="0.3">
      <c r="F32" s="7"/>
    </row>
    <row r="33" spans="6:6" x14ac:dyDescent="0.3">
      <c r="F33" s="7"/>
    </row>
    <row r="34" spans="6:6" x14ac:dyDescent="0.3">
      <c r="F34" s="7"/>
    </row>
    <row r="35" spans="6:6" x14ac:dyDescent="0.3">
      <c r="F35" s="7"/>
    </row>
  </sheetData>
  <mergeCells count="1">
    <mergeCell ref="C3:D3"/>
  </mergeCells>
  <pageMargins left="0.7" right="0.7" top="0.75" bottom="0.75" header="0.3" footer="0.3"/>
  <ignoredErrors>
    <ignoredError sqref="E2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3D441-10E8-489B-B856-677AD48D2D4D}">
  <dimension ref="A1:G17"/>
  <sheetViews>
    <sheetView zoomScale="70" zoomScaleNormal="70" workbookViewId="0">
      <selection activeCell="A2" sqref="A2"/>
    </sheetView>
  </sheetViews>
  <sheetFormatPr defaultColWidth="9.1796875" defaultRowHeight="13" x14ac:dyDescent="0.3"/>
  <cols>
    <col min="1" max="1" width="38" style="1" bestFit="1" customWidth="1"/>
    <col min="2" max="16384" width="9.1796875" style="1"/>
  </cols>
  <sheetData>
    <row r="1" spans="1:7" x14ac:dyDescent="0.3">
      <c r="A1" s="21" t="s">
        <v>62</v>
      </c>
      <c r="B1" s="21"/>
      <c r="C1" s="21"/>
      <c r="D1" s="21"/>
    </row>
    <row r="2" spans="1:7" ht="26" x14ac:dyDescent="0.3">
      <c r="B2" s="85" t="s">
        <v>50</v>
      </c>
      <c r="C2" s="85" t="s">
        <v>121</v>
      </c>
      <c r="D2" s="156" t="s">
        <v>51</v>
      </c>
      <c r="E2" s="149"/>
      <c r="F2" s="126"/>
      <c r="G2" s="126"/>
    </row>
    <row r="3" spans="1:7" x14ac:dyDescent="0.3">
      <c r="A3" s="21"/>
      <c r="B3" s="157" t="s">
        <v>52</v>
      </c>
      <c r="C3" s="157"/>
      <c r="D3" s="157"/>
      <c r="F3" s="126"/>
      <c r="G3" s="126"/>
    </row>
    <row r="4" spans="1:7" x14ac:dyDescent="0.3">
      <c r="A4" s="1" t="s">
        <v>53</v>
      </c>
      <c r="B4" s="158">
        <v>131247</v>
      </c>
      <c r="C4" s="158">
        <v>244306</v>
      </c>
      <c r="D4" s="159">
        <f>+C4/B4</f>
        <v>1.8614215943983481</v>
      </c>
      <c r="E4" s="159"/>
      <c r="F4" s="78"/>
      <c r="G4" s="78"/>
    </row>
    <row r="5" spans="1:7" x14ac:dyDescent="0.3">
      <c r="A5" s="1" t="s">
        <v>54</v>
      </c>
      <c r="B5" s="158">
        <v>153189</v>
      </c>
      <c r="C5" s="158">
        <v>283357</v>
      </c>
      <c r="D5" s="159">
        <f t="shared" ref="D5:D13" si="0">+C5/B5</f>
        <v>1.8497215857535463</v>
      </c>
      <c r="E5" s="159"/>
      <c r="F5" s="78"/>
      <c r="G5" s="78"/>
    </row>
    <row r="6" spans="1:7" x14ac:dyDescent="0.3">
      <c r="A6" s="1" t="s">
        <v>55</v>
      </c>
      <c r="B6" s="158">
        <v>4720</v>
      </c>
      <c r="C6" s="158">
        <v>18426</v>
      </c>
      <c r="D6" s="159">
        <f t="shared" si="0"/>
        <v>3.903813559322034</v>
      </c>
      <c r="E6" s="159"/>
      <c r="F6" s="78"/>
      <c r="G6" s="78"/>
    </row>
    <row r="7" spans="1:7" x14ac:dyDescent="0.3">
      <c r="A7" s="1" t="s">
        <v>56</v>
      </c>
      <c r="B7" s="158">
        <v>49175</v>
      </c>
      <c r="C7" s="158">
        <v>98137</v>
      </c>
      <c r="D7" s="159">
        <f t="shared" si="0"/>
        <v>1.9956685307574988</v>
      </c>
      <c r="E7" s="159"/>
      <c r="F7" s="78"/>
      <c r="G7" s="78"/>
    </row>
    <row r="8" spans="1:7" x14ac:dyDescent="0.3">
      <c r="A8" s="1" t="s">
        <v>57</v>
      </c>
      <c r="B8" s="158">
        <v>49978</v>
      </c>
      <c r="C8" s="158">
        <v>91592</v>
      </c>
      <c r="D8" s="159">
        <f t="shared" si="0"/>
        <v>1.8326463644003361</v>
      </c>
      <c r="E8" s="159"/>
      <c r="F8" s="78"/>
      <c r="G8" s="78"/>
    </row>
    <row r="9" spans="1:7" x14ac:dyDescent="0.3">
      <c r="A9" s="1" t="s">
        <v>58</v>
      </c>
      <c r="B9" s="158">
        <v>12677</v>
      </c>
      <c r="C9" s="158">
        <v>44592</v>
      </c>
      <c r="D9" s="159">
        <f t="shared" si="0"/>
        <v>3.5175514711682574</v>
      </c>
      <c r="E9" s="159"/>
      <c r="F9" s="78"/>
      <c r="G9" s="78"/>
    </row>
    <row r="10" spans="1:7" x14ac:dyDescent="0.3">
      <c r="A10" s="1" t="s">
        <v>59</v>
      </c>
      <c r="B10" s="158">
        <v>2819</v>
      </c>
      <c r="C10" s="158">
        <v>6365</v>
      </c>
      <c r="D10" s="159">
        <f t="shared" si="0"/>
        <v>2.25789286981199</v>
      </c>
      <c r="E10" s="159"/>
      <c r="F10" s="78"/>
      <c r="G10" s="78"/>
    </row>
    <row r="11" spans="1:7" x14ac:dyDescent="0.3">
      <c r="A11" s="1" t="s">
        <v>60</v>
      </c>
      <c r="B11" s="158">
        <v>3181</v>
      </c>
      <c r="C11" s="158">
        <v>7674</v>
      </c>
      <c r="D11" s="159">
        <f t="shared" si="0"/>
        <v>2.4124489154353976</v>
      </c>
      <c r="E11" s="159"/>
      <c r="F11" s="78"/>
      <c r="G11" s="78"/>
    </row>
    <row r="12" spans="1:7" x14ac:dyDescent="0.3">
      <c r="A12" s="1" t="s">
        <v>61</v>
      </c>
      <c r="B12" s="158">
        <v>8759</v>
      </c>
      <c r="C12" s="158">
        <v>25772</v>
      </c>
      <c r="D12" s="159">
        <f t="shared" si="0"/>
        <v>2.9423450165544014</v>
      </c>
      <c r="E12" s="159"/>
      <c r="F12" s="78"/>
      <c r="G12" s="78"/>
    </row>
    <row r="13" spans="1:7" x14ac:dyDescent="0.3">
      <c r="A13" s="31" t="s">
        <v>3</v>
      </c>
      <c r="B13" s="160">
        <v>415745</v>
      </c>
      <c r="C13" s="160">
        <v>820221</v>
      </c>
      <c r="D13" s="161">
        <f t="shared" si="0"/>
        <v>1.9728944425068251</v>
      </c>
      <c r="E13" s="162"/>
      <c r="F13" s="78"/>
    </row>
    <row r="15" spans="1:7" x14ac:dyDescent="0.3">
      <c r="A15" s="13" t="s">
        <v>46</v>
      </c>
    </row>
    <row r="17" spans="2:2" x14ac:dyDescent="0.3">
      <c r="B17" s="36"/>
    </row>
  </sheetData>
  <mergeCells count="1">
    <mergeCell ref="B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99858-BEBD-489D-B844-08354863E5E4}">
  <dimension ref="A1:F36"/>
  <sheetViews>
    <sheetView zoomScale="70" zoomScaleNormal="70" workbookViewId="0">
      <selection activeCell="A2" sqref="A2"/>
    </sheetView>
  </sheetViews>
  <sheetFormatPr defaultColWidth="8.81640625" defaultRowHeight="13" x14ac:dyDescent="0.3"/>
  <cols>
    <col min="1" max="1" width="15.81640625" style="1" customWidth="1"/>
    <col min="2" max="2" width="20.81640625" style="1" customWidth="1"/>
    <col min="3" max="3" width="15" style="1" customWidth="1"/>
    <col min="4" max="4" width="11.81640625" style="1" bestFit="1" customWidth="1"/>
    <col min="5" max="5" width="10.1796875" style="1" bestFit="1" customWidth="1"/>
    <col min="6" max="6" width="10.1796875" style="1" customWidth="1"/>
    <col min="7" max="7" width="13.1796875" style="1" customWidth="1"/>
    <col min="8" max="8" width="11.1796875" style="1" customWidth="1"/>
    <col min="9" max="16384" width="8.81640625" style="1"/>
  </cols>
  <sheetData>
    <row r="1" spans="1:5" x14ac:dyDescent="0.3">
      <c r="E1" s="1" t="s">
        <v>336</v>
      </c>
    </row>
    <row r="4" spans="1:5" ht="26" x14ac:dyDescent="0.3">
      <c r="A4" s="148"/>
      <c r="B4" s="149" t="s">
        <v>63</v>
      </c>
      <c r="C4" s="149" t="s">
        <v>64</v>
      </c>
      <c r="D4" s="149" t="s">
        <v>65</v>
      </c>
    </row>
    <row r="5" spans="1:5" x14ac:dyDescent="0.3">
      <c r="A5" s="6" t="s">
        <v>66</v>
      </c>
      <c r="B5" s="150">
        <v>30.990200124413985</v>
      </c>
      <c r="C5" s="150">
        <v>33.451420095682273</v>
      </c>
      <c r="D5" s="150">
        <v>13.256197365782658</v>
      </c>
    </row>
    <row r="6" spans="1:5" x14ac:dyDescent="0.3">
      <c r="A6" s="6" t="s">
        <v>67</v>
      </c>
      <c r="B6" s="150">
        <v>2.5165499713218509</v>
      </c>
      <c r="C6" s="150">
        <v>1.098714803387326</v>
      </c>
      <c r="D6" s="150">
        <v>5.3617702442866397</v>
      </c>
    </row>
    <row r="7" spans="1:5" x14ac:dyDescent="0.3">
      <c r="A7" s="69" t="s">
        <v>68</v>
      </c>
      <c r="B7" s="150">
        <v>34.748454452771313</v>
      </c>
      <c r="C7" s="150">
        <v>12.84027883910456</v>
      </c>
      <c r="D7" s="150">
        <v>4.5380339970253711</v>
      </c>
    </row>
    <row r="8" spans="1:5" x14ac:dyDescent="0.3">
      <c r="A8" s="6" t="s">
        <v>69</v>
      </c>
      <c r="B8" s="150">
        <v>17.143206370325093</v>
      </c>
      <c r="C8" s="150">
        <v>39.30201613661567</v>
      </c>
      <c r="D8" s="150">
        <v>28.154742474547465</v>
      </c>
    </row>
    <row r="9" spans="1:5" x14ac:dyDescent="0.3">
      <c r="A9" s="6" t="s">
        <v>70</v>
      </c>
      <c r="B9" s="150">
        <v>1.1970526280022664</v>
      </c>
      <c r="C9" s="150">
        <v>1.9867092233167647</v>
      </c>
      <c r="D9" s="150">
        <v>20.382143103506635</v>
      </c>
    </row>
    <row r="10" spans="1:5" x14ac:dyDescent="0.3">
      <c r="A10" s="6" t="s">
        <v>71</v>
      </c>
      <c r="B10" s="150">
        <v>8.6566628734061766</v>
      </c>
      <c r="C10" s="150">
        <v>5.3935711226646728</v>
      </c>
      <c r="D10" s="150">
        <v>7.6516428085765833</v>
      </c>
    </row>
    <row r="11" spans="1:5" x14ac:dyDescent="0.3">
      <c r="A11" s="6" t="s">
        <v>72</v>
      </c>
      <c r="B11" s="150">
        <v>0.5566091207725351</v>
      </c>
      <c r="C11" s="150">
        <v>0.81868353186210741</v>
      </c>
      <c r="D11" s="150">
        <v>18.063192856799187</v>
      </c>
    </row>
    <row r="12" spans="1:5" x14ac:dyDescent="0.3">
      <c r="A12" s="6" t="s">
        <v>73</v>
      </c>
      <c r="B12" s="150">
        <v>3.7140562299323285</v>
      </c>
      <c r="C12" s="150">
        <v>4.9740502064024037</v>
      </c>
      <c r="D12" s="150">
        <v>16.447143169578691</v>
      </c>
    </row>
    <row r="22" spans="1:6" x14ac:dyDescent="0.3">
      <c r="F22" s="1" t="s">
        <v>339</v>
      </c>
    </row>
    <row r="23" spans="1:6" x14ac:dyDescent="0.3">
      <c r="A23" s="151"/>
      <c r="B23" s="152"/>
    </row>
    <row r="24" spans="1:6" x14ac:dyDescent="0.3">
      <c r="A24" s="151"/>
      <c r="B24" s="152"/>
    </row>
    <row r="25" spans="1:6" x14ac:dyDescent="0.3">
      <c r="A25" s="151"/>
      <c r="B25" s="152"/>
    </row>
    <row r="26" spans="1:6" x14ac:dyDescent="0.3">
      <c r="C26" s="149"/>
    </row>
    <row r="27" spans="1:6" x14ac:dyDescent="0.3">
      <c r="B27" s="153"/>
      <c r="C27" s="153"/>
      <c r="D27" s="154"/>
    </row>
    <row r="28" spans="1:6" x14ac:dyDescent="0.3">
      <c r="B28" s="153"/>
      <c r="C28" s="153"/>
      <c r="D28" s="154"/>
    </row>
    <row r="29" spans="1:6" x14ac:dyDescent="0.3">
      <c r="B29" s="153"/>
      <c r="C29" s="153"/>
      <c r="D29" s="154"/>
    </row>
    <row r="30" spans="1:6" x14ac:dyDescent="0.3">
      <c r="B30" s="153"/>
      <c r="C30" s="153"/>
      <c r="D30" s="154"/>
    </row>
    <row r="31" spans="1:6" x14ac:dyDescent="0.3">
      <c r="A31" s="155"/>
      <c r="B31" s="152"/>
    </row>
    <row r="32" spans="1:6" x14ac:dyDescent="0.3">
      <c r="C32" s="149"/>
      <c r="D32" s="149"/>
    </row>
    <row r="33" spans="2:4" x14ac:dyDescent="0.3">
      <c r="B33" s="153"/>
      <c r="C33" s="153"/>
      <c r="D33" s="153"/>
    </row>
    <row r="34" spans="2:4" x14ac:dyDescent="0.3">
      <c r="B34" s="153"/>
      <c r="C34" s="153"/>
      <c r="D34" s="153"/>
    </row>
    <row r="35" spans="2:4" x14ac:dyDescent="0.3">
      <c r="B35" s="153"/>
      <c r="C35" s="153"/>
      <c r="D35" s="153"/>
    </row>
    <row r="36" spans="2:4" x14ac:dyDescent="0.3">
      <c r="B36" s="153"/>
      <c r="C36" s="153"/>
      <c r="D36" s="153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BD9FB-E5C9-4C45-9315-307C3BD3D916}">
  <dimension ref="A1:H17"/>
  <sheetViews>
    <sheetView zoomScale="70" zoomScaleNormal="70" workbookViewId="0">
      <selection activeCell="A2" sqref="A2"/>
    </sheetView>
  </sheetViews>
  <sheetFormatPr defaultColWidth="8.81640625" defaultRowHeight="13" x14ac:dyDescent="0.3"/>
  <cols>
    <col min="1" max="1" width="48.08984375" style="1" bestFit="1" customWidth="1"/>
    <col min="2" max="2" width="16.90625" style="1" customWidth="1"/>
    <col min="3" max="3" width="12" style="1" customWidth="1"/>
    <col min="4" max="4" width="8.81640625" style="1"/>
    <col min="5" max="5" width="7.08984375" style="1" customWidth="1"/>
    <col min="6" max="6" width="9.6328125" style="1" customWidth="1"/>
    <col min="7" max="7" width="11.6328125" style="1" customWidth="1"/>
    <col min="8" max="9" width="13" style="1" customWidth="1"/>
    <col min="10" max="16384" width="8.81640625" style="1"/>
  </cols>
  <sheetData>
    <row r="1" spans="1:8" x14ac:dyDescent="0.3">
      <c r="A1" s="133" t="s">
        <v>89</v>
      </c>
      <c r="B1" s="133"/>
      <c r="C1" s="133"/>
      <c r="D1" s="133"/>
      <c r="E1" s="133"/>
      <c r="F1" s="133"/>
      <c r="G1" s="133"/>
      <c r="H1" s="133"/>
    </row>
    <row r="2" spans="1:8" ht="27.5" x14ac:dyDescent="0.3">
      <c r="A2" s="74" t="s">
        <v>74</v>
      </c>
      <c r="B2" s="74" t="s">
        <v>75</v>
      </c>
      <c r="C2" s="74" t="s">
        <v>76</v>
      </c>
      <c r="D2" s="74" t="s">
        <v>77</v>
      </c>
      <c r="E2" s="74" t="s">
        <v>78</v>
      </c>
      <c r="F2" s="74" t="s">
        <v>355</v>
      </c>
      <c r="G2" s="74" t="s">
        <v>356</v>
      </c>
      <c r="H2" s="74" t="s">
        <v>357</v>
      </c>
    </row>
    <row r="3" spans="1:8" x14ac:dyDescent="0.3">
      <c r="A3" s="1" t="s">
        <v>79</v>
      </c>
      <c r="B3" s="134">
        <v>66131</v>
      </c>
      <c r="C3" s="134">
        <v>57692</v>
      </c>
      <c r="D3" s="134">
        <v>1064</v>
      </c>
      <c r="E3" s="134">
        <v>2718</v>
      </c>
      <c r="F3" s="134">
        <v>-1397</v>
      </c>
      <c r="G3" s="135">
        <v>-2.1124737263915563</v>
      </c>
      <c r="H3" s="136">
        <v>-2.3906063940430791</v>
      </c>
    </row>
    <row r="4" spans="1:8" x14ac:dyDescent="0.3">
      <c r="A4" s="1" t="s">
        <v>80</v>
      </c>
      <c r="B4" s="134">
        <v>4429</v>
      </c>
      <c r="C4" s="134">
        <v>3732</v>
      </c>
      <c r="D4" s="134">
        <v>28</v>
      </c>
      <c r="E4" s="134">
        <v>121</v>
      </c>
      <c r="F4" s="134">
        <v>-74</v>
      </c>
      <c r="G4" s="135">
        <v>-1.6708060510273199</v>
      </c>
      <c r="H4" s="136">
        <v>-1.7241379310344827</v>
      </c>
    </row>
    <row r="5" spans="1:8" x14ac:dyDescent="0.3">
      <c r="A5" s="5" t="s">
        <v>81</v>
      </c>
      <c r="B5" s="137">
        <v>70560</v>
      </c>
      <c r="C5" s="137">
        <v>61424</v>
      </c>
      <c r="D5" s="137">
        <v>1092</v>
      </c>
      <c r="E5" s="137">
        <v>2839</v>
      </c>
      <c r="F5" s="137">
        <v>-1471</v>
      </c>
      <c r="G5" s="138">
        <v>-2.0847505668934239</v>
      </c>
      <c r="H5" s="139">
        <v>-2.3490834051815521</v>
      </c>
    </row>
    <row r="6" spans="1:8" x14ac:dyDescent="0.3">
      <c r="A6" s="5" t="s">
        <v>82</v>
      </c>
      <c r="B6" s="137">
        <v>548565</v>
      </c>
      <c r="C6" s="137">
        <v>473308</v>
      </c>
      <c r="D6" s="137">
        <v>12517</v>
      </c>
      <c r="E6" s="137">
        <v>26168</v>
      </c>
      <c r="F6" s="137">
        <v>-10009</v>
      </c>
      <c r="G6" s="138">
        <v>-1.8245786734479963</v>
      </c>
      <c r="H6" s="139">
        <v>-1.9840413673074573</v>
      </c>
    </row>
    <row r="7" spans="1:8" x14ac:dyDescent="0.3">
      <c r="A7" s="1" t="s">
        <v>83</v>
      </c>
      <c r="B7" s="50">
        <v>12.862650734188291</v>
      </c>
      <c r="C7" s="50">
        <v>12.977595984010412</v>
      </c>
      <c r="D7" s="50">
        <v>8.7241351761604218</v>
      </c>
      <c r="E7" s="50">
        <v>10.849128706817487</v>
      </c>
      <c r="F7" s="50">
        <v>14.696772904386052</v>
      </c>
      <c r="G7" s="140" t="s">
        <v>332</v>
      </c>
      <c r="H7" s="140" t="s">
        <v>332</v>
      </c>
    </row>
    <row r="8" spans="1:8" x14ac:dyDescent="0.3">
      <c r="A8" s="7"/>
      <c r="B8" s="7"/>
      <c r="C8" s="141"/>
      <c r="D8" s="141"/>
      <c r="E8" s="141"/>
      <c r="F8" s="141"/>
      <c r="G8" s="135"/>
      <c r="H8" s="136"/>
    </row>
    <row r="9" spans="1:8" x14ac:dyDescent="0.3">
      <c r="A9" s="142" t="s">
        <v>84</v>
      </c>
      <c r="B9" s="142"/>
      <c r="C9" s="143"/>
      <c r="D9" s="143"/>
      <c r="E9" s="143"/>
      <c r="F9" s="134"/>
      <c r="G9" s="135"/>
      <c r="H9" s="136"/>
    </row>
    <row r="10" spans="1:8" x14ac:dyDescent="0.3">
      <c r="A10" s="142" t="s">
        <v>85</v>
      </c>
      <c r="B10" s="134">
        <v>38356</v>
      </c>
      <c r="C10" s="137">
        <v>37940</v>
      </c>
      <c r="D10" s="137">
        <v>1925</v>
      </c>
      <c r="E10" s="137">
        <v>2226</v>
      </c>
      <c r="F10" s="134">
        <v>-260</v>
      </c>
      <c r="G10" s="135">
        <v>-0.67786004797163413</v>
      </c>
      <c r="H10" s="144">
        <v>-1.2158132839810816</v>
      </c>
    </row>
    <row r="11" spans="1:8" x14ac:dyDescent="0.3">
      <c r="A11" s="142" t="s">
        <v>86</v>
      </c>
      <c r="B11" s="134">
        <v>939</v>
      </c>
      <c r="C11" s="137">
        <v>924</v>
      </c>
      <c r="D11" s="137">
        <v>55</v>
      </c>
      <c r="E11" s="137">
        <v>47</v>
      </c>
      <c r="F11" s="134">
        <v>10</v>
      </c>
      <c r="G11" s="135">
        <v>1.0649627263045793</v>
      </c>
      <c r="H11" s="136">
        <v>2.572347266881029</v>
      </c>
    </row>
    <row r="12" spans="1:8" x14ac:dyDescent="0.3">
      <c r="A12" s="145" t="s">
        <v>81</v>
      </c>
      <c r="B12" s="137">
        <v>39295</v>
      </c>
      <c r="C12" s="137">
        <v>38864</v>
      </c>
      <c r="D12" s="137">
        <v>1980</v>
      </c>
      <c r="E12" s="137">
        <v>2273</v>
      </c>
      <c r="F12" s="137">
        <v>-250</v>
      </c>
      <c r="G12" s="138">
        <v>-0.636213258684311</v>
      </c>
      <c r="H12" s="139">
        <v>-0.96141777744308055</v>
      </c>
    </row>
    <row r="13" spans="1:8" x14ac:dyDescent="0.3">
      <c r="A13" s="145" t="s">
        <v>82</v>
      </c>
      <c r="B13" s="137">
        <v>1537127.1115806664</v>
      </c>
      <c r="C13" s="137">
        <v>285525</v>
      </c>
      <c r="D13" s="137">
        <v>13377</v>
      </c>
      <c r="E13" s="137">
        <v>17959</v>
      </c>
      <c r="F13" s="137">
        <v>-4079</v>
      </c>
      <c r="G13" s="138">
        <v>-0.26536517177199886</v>
      </c>
      <c r="H13" s="139">
        <v>-1.2855690538606173</v>
      </c>
    </row>
    <row r="14" spans="1:8" x14ac:dyDescent="0.3">
      <c r="A14" s="142" t="s">
        <v>87</v>
      </c>
      <c r="B14" s="127">
        <v>2.5563923571416267</v>
      </c>
      <c r="C14" s="127">
        <v>13.611417564136241</v>
      </c>
      <c r="D14" s="127">
        <v>14.801525005606639</v>
      </c>
      <c r="E14" s="127">
        <v>12.65660671529595</v>
      </c>
      <c r="F14" s="127">
        <v>6.1289531747977444</v>
      </c>
      <c r="G14" s="140" t="s">
        <v>332</v>
      </c>
      <c r="H14" s="140" t="s">
        <v>332</v>
      </c>
    </row>
    <row r="15" spans="1:8" x14ac:dyDescent="0.3">
      <c r="A15" s="146" t="s">
        <v>337</v>
      </c>
      <c r="B15" s="146"/>
      <c r="C15" s="146"/>
      <c r="D15" s="146"/>
      <c r="E15" s="146"/>
      <c r="F15" s="146"/>
      <c r="G15" s="146"/>
      <c r="H15" s="146"/>
    </row>
    <row r="16" spans="1:8" x14ac:dyDescent="0.3">
      <c r="A16" s="147" t="s">
        <v>338</v>
      </c>
      <c r="B16" s="147"/>
      <c r="C16" s="147"/>
      <c r="D16" s="147"/>
      <c r="E16" s="147"/>
      <c r="F16" s="147"/>
      <c r="G16" s="147"/>
      <c r="H16" s="147"/>
    </row>
    <row r="17" spans="1:2" x14ac:dyDescent="0.3">
      <c r="A17" s="7" t="s">
        <v>88</v>
      </c>
      <c r="B17" s="7"/>
    </row>
  </sheetData>
  <mergeCells count="3">
    <mergeCell ref="A1:H1"/>
    <mergeCell ref="A15:H15"/>
    <mergeCell ref="A16:H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BEC3F-CF2E-489C-8B2F-F5F3BFCB89B0}">
  <dimension ref="A1:D43"/>
  <sheetViews>
    <sheetView topLeftCell="A10" zoomScale="70" zoomScaleNormal="70" workbookViewId="0">
      <selection activeCell="A2" sqref="A2"/>
    </sheetView>
  </sheetViews>
  <sheetFormatPr defaultColWidth="8.81640625" defaultRowHeight="13" x14ac:dyDescent="0.3"/>
  <cols>
    <col min="1" max="1" width="93.36328125" style="1" bestFit="1" customWidth="1"/>
    <col min="2" max="2" width="25.453125" style="1" customWidth="1"/>
    <col min="3" max="3" width="21.6328125" style="1" customWidth="1"/>
    <col min="4" max="4" width="29.08984375" style="1" customWidth="1"/>
    <col min="5" max="16384" width="8.81640625" style="1"/>
  </cols>
  <sheetData>
    <row r="1" spans="1:4" x14ac:dyDescent="0.3">
      <c r="A1" s="1" t="s">
        <v>90</v>
      </c>
      <c r="B1" s="1" t="s">
        <v>91</v>
      </c>
      <c r="C1" s="1" t="s">
        <v>92</v>
      </c>
      <c r="D1" s="1" t="s">
        <v>93</v>
      </c>
    </row>
    <row r="2" spans="1:4" x14ac:dyDescent="0.3">
      <c r="A2" s="1" t="s">
        <v>94</v>
      </c>
      <c r="B2" s="78">
        <v>14.969204349046517</v>
      </c>
      <c r="C2" s="78">
        <v>6.3376874697629413</v>
      </c>
      <c r="D2" s="80">
        <v>18.97833893129771</v>
      </c>
    </row>
    <row r="3" spans="1:4" x14ac:dyDescent="0.3">
      <c r="A3" s="1" t="s">
        <v>95</v>
      </c>
      <c r="B3" s="78">
        <v>1.4281157242604605</v>
      </c>
      <c r="C3" s="78">
        <v>0.78567972907595562</v>
      </c>
      <c r="D3" s="80">
        <v>14.605221674876848</v>
      </c>
    </row>
    <row r="4" spans="1:4" x14ac:dyDescent="0.3">
      <c r="A4" s="1" t="s">
        <v>96</v>
      </c>
      <c r="B4" s="78">
        <v>8.2850133371353998</v>
      </c>
      <c r="C4" s="78">
        <v>3.266569908079342</v>
      </c>
      <c r="D4" s="80">
        <v>20.379407582938391</v>
      </c>
    </row>
    <row r="5" spans="1:4" x14ac:dyDescent="0.3">
      <c r="A5" s="1" t="s">
        <v>97</v>
      </c>
      <c r="B5" s="78">
        <v>2.7390578109516599</v>
      </c>
      <c r="C5" s="78">
        <v>5.7358490566037732</v>
      </c>
      <c r="D5" s="80">
        <v>3.8370175438596492</v>
      </c>
    </row>
    <row r="6" spans="1:4" x14ac:dyDescent="0.3">
      <c r="A6" s="1" t="s">
        <v>98</v>
      </c>
      <c r="B6" s="78">
        <v>10.783676372251003</v>
      </c>
      <c r="C6" s="78">
        <v>6.2041606192549583</v>
      </c>
      <c r="D6" s="80">
        <v>13.966066749844043</v>
      </c>
    </row>
    <row r="7" spans="1:4" x14ac:dyDescent="0.3">
      <c r="A7" s="1" t="s">
        <v>99</v>
      </c>
      <c r="B7" s="78">
        <v>2.5745325560131387</v>
      </c>
      <c r="C7" s="78">
        <v>2.1480406386066764</v>
      </c>
      <c r="D7" s="80">
        <v>9.6304414414414428</v>
      </c>
    </row>
    <row r="8" spans="1:4" x14ac:dyDescent="0.3">
      <c r="A8" s="1" t="s">
        <v>100</v>
      </c>
      <c r="B8" s="78">
        <v>40.835923069336602</v>
      </c>
      <c r="C8" s="78">
        <v>61.093372036768265</v>
      </c>
      <c r="D8" s="80">
        <v>5.3707950585999367</v>
      </c>
    </row>
    <row r="9" spans="1:4" x14ac:dyDescent="0.3">
      <c r="A9" s="1" t="s">
        <v>101</v>
      </c>
      <c r="B9" s="78">
        <v>16.614059511886495</v>
      </c>
      <c r="C9" s="78">
        <v>13.522980164489597</v>
      </c>
      <c r="D9" s="80">
        <v>9.8717386949055541</v>
      </c>
    </row>
    <row r="10" spans="1:4" x14ac:dyDescent="0.3">
      <c r="A10" s="1" t="s">
        <v>102</v>
      </c>
      <c r="B10" s="78">
        <v>1.7704172691187181</v>
      </c>
      <c r="C10" s="78">
        <v>0.90566037735849059</v>
      </c>
      <c r="D10" s="80">
        <v>15.707264957264957</v>
      </c>
    </row>
    <row r="11" spans="1:4" x14ac:dyDescent="0.3">
      <c r="B11" s="78"/>
      <c r="C11" s="78"/>
    </row>
    <row r="12" spans="1:4" x14ac:dyDescent="0.3">
      <c r="A12" s="1" t="s">
        <v>103</v>
      </c>
    </row>
    <row r="43" spans="1:1" x14ac:dyDescent="0.3">
      <c r="A43" s="1" t="s">
        <v>340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927FE-5E5C-461F-8C58-1318DBC2F0DC}">
  <dimension ref="A1:H10"/>
  <sheetViews>
    <sheetView zoomScale="70" zoomScaleNormal="70" workbookViewId="0">
      <selection activeCell="A2" sqref="A2"/>
    </sheetView>
  </sheetViews>
  <sheetFormatPr defaultColWidth="8.81640625" defaultRowHeight="13" x14ac:dyDescent="0.3"/>
  <cols>
    <col min="1" max="1" width="23.08984375" style="1" customWidth="1"/>
    <col min="2" max="2" width="22.36328125" style="1" customWidth="1"/>
    <col min="3" max="3" width="18.90625" style="1" customWidth="1"/>
    <col min="4" max="4" width="20" style="1" bestFit="1" customWidth="1"/>
    <col min="5" max="5" width="3.90625" style="1" customWidth="1"/>
    <col min="6" max="6" width="17.54296875" style="1" bestFit="1" customWidth="1"/>
    <col min="7" max="7" width="16.08984375" style="1" customWidth="1"/>
    <col min="8" max="8" width="22.6328125" style="1" customWidth="1"/>
    <col min="9" max="16384" width="8.81640625" style="1"/>
  </cols>
  <sheetData>
    <row r="1" spans="1:8" x14ac:dyDescent="0.3">
      <c r="A1" s="1" t="s">
        <v>104</v>
      </c>
    </row>
    <row r="2" spans="1:8" x14ac:dyDescent="0.3">
      <c r="A2" s="91"/>
      <c r="B2" s="85" t="s">
        <v>106</v>
      </c>
      <c r="C2" s="85" t="s">
        <v>341</v>
      </c>
      <c r="D2" s="85" t="s">
        <v>342</v>
      </c>
      <c r="E2" s="125"/>
      <c r="F2" s="85" t="s">
        <v>106</v>
      </c>
      <c r="G2" s="85" t="s">
        <v>91</v>
      </c>
      <c r="H2" s="85" t="s">
        <v>105</v>
      </c>
    </row>
    <row r="3" spans="1:8" x14ac:dyDescent="0.3">
      <c r="B3" s="86" t="s">
        <v>79</v>
      </c>
      <c r="C3" s="86"/>
      <c r="D3" s="86"/>
      <c r="E3" s="126"/>
      <c r="F3" s="86" t="s">
        <v>107</v>
      </c>
      <c r="G3" s="86"/>
      <c r="H3" s="86"/>
    </row>
    <row r="4" spans="1:8" x14ac:dyDescent="0.3">
      <c r="A4" s="91" t="s">
        <v>108</v>
      </c>
      <c r="B4" s="127">
        <v>20.230285437832606</v>
      </c>
      <c r="C4" s="50">
        <v>26.934094163993237</v>
      </c>
      <c r="D4" s="78">
        <v>10.697706141189975</v>
      </c>
      <c r="E4" s="128"/>
      <c r="F4" s="50">
        <v>19.576096555784517</v>
      </c>
      <c r="G4" s="50">
        <v>32.410135177410538</v>
      </c>
      <c r="H4" s="78">
        <v>20.306883308714919</v>
      </c>
    </row>
    <row r="5" spans="1:8" x14ac:dyDescent="0.3">
      <c r="A5" s="1" t="s">
        <v>109</v>
      </c>
      <c r="B5" s="127">
        <v>16.963715529753266</v>
      </c>
      <c r="C5" s="50">
        <v>29.765468482008682</v>
      </c>
      <c r="D5" s="78">
        <v>14.098796486424824</v>
      </c>
      <c r="E5" s="129"/>
      <c r="F5" s="50">
        <v>22.637621430674123</v>
      </c>
      <c r="G5" s="50">
        <v>32.579599147051482</v>
      </c>
      <c r="H5" s="78">
        <v>17.77</v>
      </c>
    </row>
    <row r="6" spans="1:8" x14ac:dyDescent="0.3">
      <c r="A6" s="1" t="s">
        <v>110</v>
      </c>
      <c r="B6" s="127">
        <v>16.770198355104014</v>
      </c>
      <c r="C6" s="50">
        <v>14.101326584666152</v>
      </c>
      <c r="D6" s="78">
        <v>6.7563489499192242</v>
      </c>
      <c r="E6" s="129"/>
      <c r="F6" s="50">
        <v>13.364733588460407</v>
      </c>
      <c r="G6" s="50">
        <v>11.932413468894845</v>
      </c>
      <c r="H6" s="78">
        <v>11.162004504504505</v>
      </c>
    </row>
    <row r="7" spans="1:8" x14ac:dyDescent="0.3">
      <c r="A7" s="1" t="s">
        <v>111</v>
      </c>
      <c r="B7" s="127">
        <v>29.559748427672954</v>
      </c>
      <c r="C7" s="50">
        <v>20.59688422456097</v>
      </c>
      <c r="D7" s="78">
        <v>5.5987502454991818</v>
      </c>
      <c r="E7" s="129"/>
      <c r="F7" s="50">
        <v>30.732999705622611</v>
      </c>
      <c r="G7" s="50">
        <v>14.221155432642844</v>
      </c>
      <c r="H7" s="78">
        <v>5.8045035105315952</v>
      </c>
    </row>
    <row r="8" spans="1:8" x14ac:dyDescent="0.3">
      <c r="A8" s="1" t="s">
        <v>112</v>
      </c>
      <c r="B8" s="127">
        <v>16.476052249637156</v>
      </c>
      <c r="C8" s="50">
        <v>8.6022265447709536</v>
      </c>
      <c r="D8" s="78">
        <v>4.1951550387596903</v>
      </c>
      <c r="E8" s="129"/>
      <c r="F8" s="50">
        <v>13.688548719458346</v>
      </c>
      <c r="G8" s="50">
        <v>8.8566967740002891</v>
      </c>
      <c r="H8" s="78">
        <v>7.6136610878661086</v>
      </c>
    </row>
    <row r="9" spans="1:8" x14ac:dyDescent="0.3">
      <c r="A9" s="31" t="s">
        <v>113</v>
      </c>
      <c r="B9" s="130">
        <v>51675</v>
      </c>
      <c r="C9" s="130">
        <v>415212.85000000003</v>
      </c>
      <c r="D9" s="131">
        <v>8.0350817610062908</v>
      </c>
      <c r="E9" s="132"/>
      <c r="F9" s="130">
        <v>3373</v>
      </c>
      <c r="G9" s="130">
        <v>41937.4</v>
      </c>
      <c r="H9" s="131">
        <v>12.433264156537208</v>
      </c>
    </row>
    <row r="10" spans="1:8" x14ac:dyDescent="0.3">
      <c r="A10" s="1" t="s">
        <v>114</v>
      </c>
    </row>
  </sheetData>
  <mergeCells count="2">
    <mergeCell ref="B3:D3"/>
    <mergeCell ref="F3:H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6D821-F5BD-4467-B388-66E2041EC5F2}">
  <dimension ref="A1:J29"/>
  <sheetViews>
    <sheetView topLeftCell="A2" zoomScale="70" zoomScaleNormal="70" workbookViewId="0">
      <selection activeCell="A2" sqref="A2"/>
    </sheetView>
  </sheetViews>
  <sheetFormatPr defaultColWidth="8.81640625" defaultRowHeight="13" x14ac:dyDescent="0.3"/>
  <cols>
    <col min="1" max="1" width="26.6328125" style="1" customWidth="1"/>
    <col min="2" max="16384" width="8.81640625" style="1"/>
  </cols>
  <sheetData>
    <row r="1" spans="1:10" hidden="1" x14ac:dyDescent="0.3">
      <c r="A1" s="216" t="e">
        <f ca="1">DotStatQuery(#REF!)</f>
        <v>#NAME?</v>
      </c>
    </row>
    <row r="2" spans="1:10" x14ac:dyDescent="0.3">
      <c r="B2" s="1" t="s">
        <v>282</v>
      </c>
      <c r="C2" s="1" t="s">
        <v>283</v>
      </c>
    </row>
    <row r="3" spans="1:10" x14ac:dyDescent="0.3">
      <c r="A3" s="1" t="s">
        <v>284</v>
      </c>
      <c r="B3" s="221">
        <v>94.19</v>
      </c>
      <c r="C3" s="217">
        <v>96.11</v>
      </c>
    </row>
    <row r="4" spans="1:10" x14ac:dyDescent="0.3">
      <c r="A4" s="1" t="s">
        <v>285</v>
      </c>
      <c r="B4" s="221">
        <v>12.42</v>
      </c>
      <c r="C4" s="217">
        <v>6.89</v>
      </c>
    </row>
    <row r="5" spans="1:10" x14ac:dyDescent="0.3">
      <c r="A5" s="1" t="s">
        <v>286</v>
      </c>
      <c r="B5" s="221">
        <v>6.49</v>
      </c>
      <c r="C5" s="217">
        <v>4.0199999999999996</v>
      </c>
    </row>
    <row r="6" spans="1:10" x14ac:dyDescent="0.3">
      <c r="A6" s="1" t="s">
        <v>287</v>
      </c>
      <c r="B6" s="221">
        <v>33.81</v>
      </c>
      <c r="C6" s="217">
        <v>35.869999999999997</v>
      </c>
    </row>
    <row r="7" spans="1:10" x14ac:dyDescent="0.3">
      <c r="A7" s="218"/>
    </row>
    <row r="8" spans="1:10" x14ac:dyDescent="0.3">
      <c r="A8" s="218" t="s">
        <v>289</v>
      </c>
    </row>
    <row r="10" spans="1:10" x14ac:dyDescent="0.3">
      <c r="J10" s="1">
        <f>J9/3</f>
        <v>0</v>
      </c>
    </row>
    <row r="29" spans="1:2" x14ac:dyDescent="0.3">
      <c r="A29" s="218" t="s">
        <v>290</v>
      </c>
      <c r="B29" s="12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27</vt:i4>
      </vt:variant>
    </vt:vector>
  </HeadingPairs>
  <TitlesOfParts>
    <vt:vector size="27" baseType="lpstr">
      <vt:lpstr>t1</vt:lpstr>
      <vt:lpstr>t2</vt:lpstr>
      <vt:lpstr>t3</vt:lpstr>
      <vt:lpstr>t4</vt:lpstr>
      <vt:lpstr>f1</vt:lpstr>
      <vt:lpstr>t5</vt:lpstr>
      <vt:lpstr>f2</vt:lpstr>
      <vt:lpstr>t6</vt:lpstr>
      <vt:lpstr>f3</vt:lpstr>
      <vt:lpstr>f4</vt:lpstr>
      <vt:lpstr>f5</vt:lpstr>
      <vt:lpstr>f6</vt:lpstr>
      <vt:lpstr>f7</vt:lpstr>
      <vt:lpstr>t7</vt:lpstr>
      <vt:lpstr>t8</vt:lpstr>
      <vt:lpstr>t9</vt:lpstr>
      <vt:lpstr>t10</vt:lpstr>
      <vt:lpstr>f8</vt:lpstr>
      <vt:lpstr>f9</vt:lpstr>
      <vt:lpstr>t11</vt:lpstr>
      <vt:lpstr>t12</vt:lpstr>
      <vt:lpstr>f10</vt:lpstr>
      <vt:lpstr>f11</vt:lpstr>
      <vt:lpstr>t13</vt:lpstr>
      <vt:lpstr>t14</vt:lpstr>
      <vt:lpstr>t15</vt:lpstr>
      <vt:lpstr>t16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felicetta carillo</dc:creator>
  <cp:lastModifiedBy>marco amato</cp:lastModifiedBy>
  <dcterms:created xsi:type="dcterms:W3CDTF">2015-06-05T18:19:34Z</dcterms:created>
  <dcterms:modified xsi:type="dcterms:W3CDTF">2021-12-14T15:20:09Z</dcterms:modified>
</cp:coreProperties>
</file>